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0730" windowHeight="11760"/>
  </bookViews>
  <sheets>
    <sheet name="Лист1" sheetId="1" r:id="rId1"/>
    <sheet name="Лист2" sheetId="2" r:id="rId2"/>
  </sheets>
  <calcPr calcId="162913"/>
</workbook>
</file>

<file path=xl/calcChain.xml><?xml version="1.0" encoding="utf-8"?>
<calcChain xmlns="http://schemas.openxmlformats.org/spreadsheetml/2006/main">
  <c r="H10" i="1" l="1"/>
  <c r="F6" i="2" l="1"/>
  <c r="I6" i="2"/>
  <c r="I5" i="1"/>
  <c r="E5" i="1"/>
  <c r="L6" i="2" s="1"/>
  <c r="C5" i="1"/>
  <c r="G5" i="1"/>
  <c r="M6" i="2" l="1"/>
  <c r="K5" i="1" s="1"/>
  <c r="M5" i="1" s="1"/>
  <c r="J6" i="2"/>
  <c r="K6" i="2" s="1"/>
  <c r="J5" i="1" s="1"/>
  <c r="Q5" i="1" s="1"/>
  <c r="R5" i="1" l="1"/>
</calcChain>
</file>

<file path=xl/sharedStrings.xml><?xml version="1.0" encoding="utf-8"?>
<sst xmlns="http://schemas.openxmlformats.org/spreadsheetml/2006/main" count="55" uniqueCount="47">
  <si>
    <t>Наименование муниципального образования</t>
  </si>
  <si>
    <t>ставка 0,3%</t>
  </si>
  <si>
    <t>ставка 1.5%</t>
  </si>
  <si>
    <t>ЗН сумма земналога по землям, ограниченым в обороте в соответствии с зак-вом РФ, предоставленным для обеспечения обороны…</t>
  </si>
  <si>
    <t>Верхнеподпольненское</t>
  </si>
  <si>
    <r>
      <t xml:space="preserve">КС </t>
    </r>
    <r>
      <rPr>
        <sz val="8"/>
        <color indexed="8"/>
        <rFont val="Calibri"/>
        <family val="2"/>
        <charset val="204"/>
      </rPr>
      <t>зем.уч.юр.л</t>
    </r>
    <r>
      <rPr>
        <sz val="10"/>
        <color indexed="8"/>
        <rFont val="Calibri"/>
        <family val="2"/>
      </rPr>
      <t>. данные из таблицы № 12 ст.6</t>
    </r>
  </si>
  <si>
    <r>
      <t xml:space="preserve">КС </t>
    </r>
    <r>
      <rPr>
        <sz val="8"/>
        <color indexed="8"/>
        <rFont val="Calibri"/>
        <family val="2"/>
        <charset val="204"/>
      </rPr>
      <t>зем.уч.физ.л</t>
    </r>
    <r>
      <rPr>
        <sz val="10"/>
        <color indexed="8"/>
        <rFont val="Calibri"/>
        <family val="2"/>
      </rPr>
      <t>. данные из таблицы № 12 ст.8</t>
    </r>
  </si>
  <si>
    <r>
      <t xml:space="preserve">КС </t>
    </r>
    <r>
      <rPr>
        <sz val="8"/>
        <color indexed="8"/>
        <rFont val="Calibri"/>
        <family val="2"/>
        <charset val="204"/>
      </rPr>
      <t>зем.уч.юр.л.</t>
    </r>
    <r>
      <rPr>
        <sz val="10"/>
        <color indexed="8"/>
        <rFont val="Calibri"/>
        <family val="2"/>
      </rPr>
      <t xml:space="preserve"> данные из таблицы № 12 ст.12</t>
    </r>
  </si>
  <si>
    <r>
      <t xml:space="preserve">КС </t>
    </r>
    <r>
      <rPr>
        <sz val="8"/>
        <color indexed="8"/>
        <rFont val="Calibri"/>
        <family val="2"/>
        <charset val="204"/>
      </rPr>
      <t>зем.уч.физ.л., включая предпринимателей</t>
    </r>
    <r>
      <rPr>
        <sz val="10"/>
        <color indexed="8"/>
        <rFont val="Calibri"/>
        <family val="2"/>
      </rPr>
      <t xml:space="preserve">  данные из таблицы                № 12 ст.14</t>
    </r>
  </si>
  <si>
    <r>
      <t xml:space="preserve">СПРАВОЧНО: </t>
    </r>
    <r>
      <rPr>
        <sz val="8"/>
        <color indexed="8"/>
        <rFont val="Calibri"/>
        <family val="2"/>
        <charset val="204"/>
      </rPr>
      <t>Факт поступления за 2017 год</t>
    </r>
  </si>
  <si>
    <r>
      <t xml:space="preserve">СПРАВОЧНО: </t>
    </r>
    <r>
      <rPr>
        <sz val="8"/>
        <color indexed="8"/>
        <rFont val="Calibri"/>
        <family val="2"/>
        <charset val="204"/>
      </rPr>
      <t>Факт поступления за 2018 год</t>
    </r>
  </si>
  <si>
    <r>
      <t xml:space="preserve">СПРАВОЧНО: </t>
    </r>
    <r>
      <rPr>
        <sz val="8"/>
        <color indexed="8"/>
        <rFont val="Calibri"/>
        <family val="2"/>
        <charset val="204"/>
      </rPr>
      <t>Факт поступления за 2019 год</t>
    </r>
  </si>
  <si>
    <t>Л юр.л.-льготы юридическим лицам в соответствии со ст.395 НК РФ на основе формы 5-МН</t>
  </si>
  <si>
    <t>л физ.л.-льготы физическим лицам в соответствии со ст.395 НК РФ на основе формы 5-МН</t>
  </si>
  <si>
    <t>Наименование поселения</t>
  </si>
  <si>
    <t>По юридическим лицам</t>
  </si>
  <si>
    <t>По физическим лицам</t>
  </si>
  <si>
    <t>Сумма налога, подлежащая уплате в бюджет</t>
  </si>
  <si>
    <t>строка 1600</t>
  </si>
  <si>
    <t>Сумма налога, не поступившая  в бюджет в связи с предоставлением льгот по налогу</t>
  </si>
  <si>
    <t>строка 1700</t>
  </si>
  <si>
    <t>Удельный показатель льгот ст.3/ст.2</t>
  </si>
  <si>
    <t>строка 2500</t>
  </si>
  <si>
    <t>строка 2600</t>
  </si>
  <si>
    <t>Удельный показатель льгот ст.6/ст.5</t>
  </si>
  <si>
    <t>Сумма налога, прогнозируемая к уплате в бюджет</t>
  </si>
  <si>
    <t>Сумма налога, которая не поступит в бюджет в связи с предоставлением льгот по налогу</t>
  </si>
  <si>
    <t>Удельный показатель льгот по налогу, на основе отчета формы 5 МН "Отчет о налоговой базе и структуре начислений по местным налогам"</t>
  </si>
  <si>
    <t>налоговый ресурс физ. Лиц</t>
  </si>
  <si>
    <t>ИТОГО</t>
  </si>
  <si>
    <t>налоговый ресурс юр. Лиц</t>
  </si>
  <si>
    <t>Расчет налового потенциала по земельному налогу на 2022-2024 года</t>
  </si>
  <si>
    <t xml:space="preserve">Приложение № 6 к пояснительной записке к проекту Решения Собрания депутатов Грушевского сельского поселения
"О проекте решения Собрания депутатов Грушевского сельского поселения "О бюджете Грушевского сельского поселения Аксайского района на 2022 год и на плановый период 2023 и 2024 годов"" </t>
  </si>
  <si>
    <t>Грушевское</t>
  </si>
  <si>
    <t xml:space="preserve">0,1418= </t>
  </si>
  <si>
    <t>строка 1700 - 4448,0</t>
  </si>
  <si>
    <t>4448,0/13340,0 = 0,3334 коэфициент</t>
  </si>
  <si>
    <t>юр. Лица</t>
  </si>
  <si>
    <t xml:space="preserve"> 5-МН Строка 1660 - 13340,0</t>
  </si>
  <si>
    <t xml:space="preserve">физ лица </t>
  </si>
  <si>
    <t>строка 2600 - 685,0</t>
  </si>
  <si>
    <t>5-МН строка 2500 - 4832,0</t>
  </si>
  <si>
    <t>685,0/4832,0 = 0,1418</t>
  </si>
  <si>
    <t>17887,78*0,3334= 5964,4</t>
  </si>
  <si>
    <t>17887,78-5964,4= 11923,38</t>
  </si>
  <si>
    <t>5130,81*</t>
  </si>
  <si>
    <t>5130,81-727,36= 4403,456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</si>
</sst>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6" formatCode="0.0"/>
    <numFmt numFmtId="167" formatCode="0.0000"/>
  </numFmts>
  <fonts count="8" x14ac:knownFonts="1">
    <font>
      <sz val="11"/>
      <color theme="1"/>
      <name val="Calibri"/>
      <family val="2"/>
      <scheme val="minor"/>
    </font>
    <font>
      <sz val="8"/>
      <color indexed="8"/>
      <name val="Calibri"/>
      <family val="2"/>
    </font>
    <font>
      <sz val="10"/>
      <color indexed="8"/>
      <name val="Calibri"/>
      <family val="2"/>
    </font>
    <font>
      <sz val="8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8"/>
      <name val="Calibri"/>
      <family val="2"/>
    </font>
    <font>
      <sz val="12"/>
      <color indexed="8"/>
      <name val="Calibri"/>
      <family val="2"/>
    </font>
    <font>
      <sz val="10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7" fontId="0" fillId="0" borderId="1" xfId="0" applyNumberForma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tabSelected="1" workbookViewId="0">
      <selection activeCell="K17" sqref="K17"/>
    </sheetView>
  </sheetViews>
  <sheetFormatPr defaultRowHeight="15" x14ac:dyDescent="0.25"/>
  <cols>
    <col min="1" max="1" width="15.28515625" customWidth="1"/>
    <col min="2" max="2" width="11.140625" customWidth="1"/>
    <col min="3" max="3" width="8.42578125" customWidth="1"/>
    <col min="4" max="4" width="10.42578125" customWidth="1"/>
    <col min="5" max="5" width="8.85546875" customWidth="1"/>
    <col min="6" max="6" width="11.5703125" customWidth="1"/>
    <col min="8" max="8" width="12.28515625" customWidth="1"/>
    <col min="10" max="10" width="12.7109375" customWidth="1"/>
    <col min="11" max="11" width="12.42578125" customWidth="1"/>
    <col min="12" max="12" width="14" customWidth="1"/>
    <col min="13" max="13" width="11" customWidth="1"/>
    <col min="14" max="14" width="11.28515625" hidden="1" customWidth="1"/>
    <col min="15" max="15" width="10.85546875" hidden="1" customWidth="1"/>
    <col min="16" max="16" width="11.28515625" hidden="1" customWidth="1"/>
    <col min="17" max="17" width="10.140625" customWidth="1"/>
  </cols>
  <sheetData>
    <row r="1" spans="1:18" ht="79.5" customHeight="1" x14ac:dyDescent="0.25">
      <c r="I1" s="19" t="s">
        <v>32</v>
      </c>
      <c r="J1" s="19"/>
      <c r="K1" s="19"/>
      <c r="L1" s="19"/>
      <c r="M1" s="19"/>
      <c r="N1" s="19"/>
      <c r="O1" s="19"/>
      <c r="P1" s="19"/>
      <c r="Q1" s="19"/>
      <c r="R1" s="19"/>
    </row>
    <row r="2" spans="1:18" ht="49.5" customHeight="1" x14ac:dyDescent="0.25">
      <c r="A2" s="18" t="s">
        <v>31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</row>
    <row r="3" spans="1:18" ht="112.5" x14ac:dyDescent="0.25">
      <c r="A3" s="3" t="s">
        <v>0</v>
      </c>
      <c r="B3" s="3" t="s">
        <v>5</v>
      </c>
      <c r="C3" s="5" t="s">
        <v>1</v>
      </c>
      <c r="D3" s="3" t="s">
        <v>6</v>
      </c>
      <c r="E3" s="5" t="s">
        <v>1</v>
      </c>
      <c r="F3" s="3" t="s">
        <v>7</v>
      </c>
      <c r="G3" s="5" t="s">
        <v>2</v>
      </c>
      <c r="H3" s="3" t="s">
        <v>8</v>
      </c>
      <c r="I3" s="5" t="s">
        <v>2</v>
      </c>
      <c r="J3" s="4" t="s">
        <v>12</v>
      </c>
      <c r="K3" s="4" t="s">
        <v>13</v>
      </c>
      <c r="L3" s="2" t="s">
        <v>3</v>
      </c>
      <c r="M3" s="5" t="s">
        <v>28</v>
      </c>
      <c r="N3" s="3" t="s">
        <v>9</v>
      </c>
      <c r="O3" s="3" t="s">
        <v>10</v>
      </c>
      <c r="P3" s="3" t="s">
        <v>11</v>
      </c>
      <c r="Q3" s="5" t="s">
        <v>30</v>
      </c>
      <c r="R3" s="13" t="s">
        <v>29</v>
      </c>
    </row>
    <row r="4" spans="1:18" x14ac:dyDescent="0.25">
      <c r="A4" s="1">
        <v>1</v>
      </c>
      <c r="B4" s="1">
        <v>2</v>
      </c>
      <c r="C4" s="1">
        <v>3</v>
      </c>
      <c r="D4" s="1">
        <v>4</v>
      </c>
      <c r="E4" s="1">
        <v>5</v>
      </c>
      <c r="F4" s="1">
        <v>6</v>
      </c>
      <c r="G4" s="1">
        <v>7</v>
      </c>
      <c r="H4" s="1">
        <v>8</v>
      </c>
      <c r="I4" s="1">
        <v>9</v>
      </c>
      <c r="J4" s="1">
        <v>10</v>
      </c>
      <c r="K4" s="1">
        <v>11</v>
      </c>
      <c r="L4" s="1">
        <v>12</v>
      </c>
      <c r="M4" s="1">
        <v>14</v>
      </c>
      <c r="N4" s="1">
        <v>17</v>
      </c>
      <c r="O4" s="1">
        <v>18</v>
      </c>
      <c r="P4" s="1">
        <v>19</v>
      </c>
      <c r="Q4" s="8">
        <v>15</v>
      </c>
      <c r="R4" s="8">
        <v>16</v>
      </c>
    </row>
    <row r="5" spans="1:18" ht="28.5" customHeight="1" x14ac:dyDescent="0.25">
      <c r="A5" s="3" t="s">
        <v>33</v>
      </c>
      <c r="B5" s="6">
        <v>142584.4</v>
      </c>
      <c r="C5" s="6">
        <f>B5*0.3%</f>
        <v>427.75319999999999</v>
      </c>
      <c r="D5" s="6">
        <v>854671.7</v>
      </c>
      <c r="E5" s="6">
        <f>D5*0.3%</f>
        <v>2564.0151000000001</v>
      </c>
      <c r="F5" s="6">
        <v>1199318.6000000001</v>
      </c>
      <c r="G5" s="6">
        <f>F5*1.5%</f>
        <v>17989.779000000002</v>
      </c>
      <c r="H5" s="6">
        <v>162084.70000000001</v>
      </c>
      <c r="I5" s="6">
        <f>H5*1.5%</f>
        <v>2431.2705000000001</v>
      </c>
      <c r="J5" s="11">
        <f>Лист2!K6</f>
        <v>6141.0182328035989</v>
      </c>
      <c r="K5" s="11">
        <f>Лист2!M6</f>
        <v>708.14789652317882</v>
      </c>
      <c r="L5" s="6">
        <v>0</v>
      </c>
      <c r="M5" s="14">
        <f>E5+I5-K5</f>
        <v>4287.1377034768211</v>
      </c>
      <c r="N5" s="14">
        <v>1715.13</v>
      </c>
      <c r="O5" s="14">
        <v>2336.9</v>
      </c>
      <c r="P5" s="14">
        <v>2075.5300000000002</v>
      </c>
      <c r="Q5" s="15">
        <f>C5+G5-J5</f>
        <v>12276.513967196403</v>
      </c>
      <c r="R5" s="16">
        <f>M5+Q5</f>
        <v>16563.651670673222</v>
      </c>
    </row>
    <row r="7" spans="1:18" x14ac:dyDescent="0.25">
      <c r="A7" t="s">
        <v>37</v>
      </c>
    </row>
    <row r="8" spans="1:18" x14ac:dyDescent="0.25">
      <c r="A8" t="s">
        <v>38</v>
      </c>
      <c r="F8" t="s">
        <v>43</v>
      </c>
      <c r="I8" t="s">
        <v>44</v>
      </c>
    </row>
    <row r="9" spans="1:18" x14ac:dyDescent="0.25">
      <c r="A9" t="s">
        <v>35</v>
      </c>
    </row>
    <row r="10" spans="1:18" x14ac:dyDescent="0.25">
      <c r="A10" t="s">
        <v>36</v>
      </c>
      <c r="F10" t="s">
        <v>45</v>
      </c>
      <c r="G10" t="s">
        <v>34</v>
      </c>
      <c r="H10" s="17">
        <f>727.36</f>
        <v>727.36</v>
      </c>
      <c r="I10" t="s">
        <v>46</v>
      </c>
    </row>
    <row r="12" spans="1:18" x14ac:dyDescent="0.25">
      <c r="A12" t="s">
        <v>39</v>
      </c>
    </row>
    <row r="13" spans="1:18" x14ac:dyDescent="0.25">
      <c r="A13" t="s">
        <v>41</v>
      </c>
    </row>
    <row r="14" spans="1:18" x14ac:dyDescent="0.25">
      <c r="A14" t="s">
        <v>40</v>
      </c>
    </row>
    <row r="15" spans="1:18" x14ac:dyDescent="0.25">
      <c r="A15" t="s">
        <v>42</v>
      </c>
    </row>
  </sheetData>
  <mergeCells count="2">
    <mergeCell ref="A2:P2"/>
    <mergeCell ref="I1:R1"/>
  </mergeCells>
  <phoneticPr fontId="5" type="noConversion"/>
  <pageMargins left="0.2" right="0.2" top="0.75" bottom="0.75" header="0.3" footer="0.3"/>
  <pageSetup paperSize="9" scale="8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"/>
  <sheetViews>
    <sheetView workbookViewId="0">
      <selection activeCell="G22" sqref="G22"/>
    </sheetView>
  </sheetViews>
  <sheetFormatPr defaultRowHeight="15" x14ac:dyDescent="0.25"/>
  <cols>
    <col min="4" max="4" width="14.28515625" customWidth="1"/>
    <col min="5" max="5" width="18.28515625" customWidth="1"/>
    <col min="6" max="6" width="13.85546875" customWidth="1"/>
    <col min="7" max="7" width="15.85546875" customWidth="1"/>
    <col min="8" max="8" width="18.5703125" customWidth="1"/>
    <col min="9" max="9" width="13.5703125" customWidth="1"/>
    <col min="10" max="10" width="16.85546875" customWidth="1"/>
    <col min="11" max="11" width="17.42578125" customWidth="1"/>
    <col min="12" max="12" width="16.42578125" customWidth="1"/>
    <col min="13" max="13" width="17.5703125" customWidth="1"/>
  </cols>
  <sheetData>
    <row r="1" spans="1:13" ht="33" customHeight="1" x14ac:dyDescent="0.25">
      <c r="A1" s="21" t="s">
        <v>27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spans="1:13" x14ac:dyDescent="0.25">
      <c r="A2" s="23" t="s">
        <v>14</v>
      </c>
      <c r="B2" s="23"/>
      <c r="C2" s="23"/>
      <c r="D2" s="23" t="s">
        <v>15</v>
      </c>
      <c r="E2" s="23"/>
      <c r="F2" s="23"/>
      <c r="G2" s="23" t="s">
        <v>16</v>
      </c>
      <c r="H2" s="23"/>
      <c r="I2" s="23"/>
      <c r="J2" s="23" t="s">
        <v>15</v>
      </c>
      <c r="K2" s="23"/>
      <c r="L2" s="23" t="s">
        <v>16</v>
      </c>
      <c r="M2" s="23"/>
    </row>
    <row r="3" spans="1:13" ht="75" x14ac:dyDescent="0.25">
      <c r="A3" s="23"/>
      <c r="B3" s="23"/>
      <c r="C3" s="23"/>
      <c r="D3" s="1" t="s">
        <v>17</v>
      </c>
      <c r="E3" s="1" t="s">
        <v>19</v>
      </c>
      <c r="F3" s="22" t="s">
        <v>21</v>
      </c>
      <c r="G3" s="1" t="s">
        <v>17</v>
      </c>
      <c r="H3" s="1" t="s">
        <v>19</v>
      </c>
      <c r="I3" s="22" t="s">
        <v>24</v>
      </c>
      <c r="J3" s="22" t="s">
        <v>25</v>
      </c>
      <c r="K3" s="22" t="s">
        <v>26</v>
      </c>
      <c r="L3" s="22" t="s">
        <v>25</v>
      </c>
      <c r="M3" s="22" t="s">
        <v>26</v>
      </c>
    </row>
    <row r="4" spans="1:13" x14ac:dyDescent="0.25">
      <c r="A4" s="23"/>
      <c r="B4" s="23"/>
      <c r="C4" s="23"/>
      <c r="D4" s="7" t="s">
        <v>18</v>
      </c>
      <c r="E4" s="7" t="s">
        <v>20</v>
      </c>
      <c r="F4" s="22"/>
      <c r="G4" s="7" t="s">
        <v>22</v>
      </c>
      <c r="H4" s="7" t="s">
        <v>23</v>
      </c>
      <c r="I4" s="22"/>
      <c r="J4" s="22"/>
      <c r="K4" s="22"/>
      <c r="L4" s="22"/>
      <c r="M4" s="22"/>
    </row>
    <row r="5" spans="1:13" x14ac:dyDescent="0.25">
      <c r="A5" s="20">
        <v>1</v>
      </c>
      <c r="B5" s="20"/>
      <c r="C5" s="20"/>
      <c r="D5" s="8">
        <v>2</v>
      </c>
      <c r="E5" s="8">
        <v>3</v>
      </c>
      <c r="F5" s="8">
        <v>4</v>
      </c>
      <c r="G5" s="8">
        <v>5</v>
      </c>
      <c r="H5" s="8">
        <v>6</v>
      </c>
      <c r="I5" s="8">
        <v>7</v>
      </c>
      <c r="J5" s="8">
        <v>8</v>
      </c>
      <c r="K5" s="8">
        <v>9</v>
      </c>
      <c r="L5" s="8">
        <v>10</v>
      </c>
      <c r="M5" s="8">
        <v>11</v>
      </c>
    </row>
    <row r="6" spans="1:13" x14ac:dyDescent="0.25">
      <c r="A6" s="20" t="s">
        <v>4</v>
      </c>
      <c r="B6" s="20"/>
      <c r="C6" s="20"/>
      <c r="D6" s="8">
        <v>13340</v>
      </c>
      <c r="E6" s="8">
        <v>4448</v>
      </c>
      <c r="F6" s="12">
        <f>E6/D6</f>
        <v>0.33343328335832084</v>
      </c>
      <c r="G6" s="8">
        <v>4832</v>
      </c>
      <c r="H6" s="8">
        <v>685</v>
      </c>
      <c r="I6" s="12">
        <f>H6/G6</f>
        <v>0.14176324503311258</v>
      </c>
      <c r="J6" s="9">
        <f>Лист1!C5+Лист1!G5</f>
        <v>18417.532200000001</v>
      </c>
      <c r="K6" s="10">
        <f>J6*F6</f>
        <v>6141.0182328035989</v>
      </c>
      <c r="L6" s="9">
        <f>Лист1!E5+Лист1!I5</f>
        <v>4995.2856000000002</v>
      </c>
      <c r="M6" s="10">
        <f>L6*I6</f>
        <v>708.14789652317882</v>
      </c>
    </row>
  </sheetData>
  <mergeCells count="14">
    <mergeCell ref="A6:C6"/>
    <mergeCell ref="A5:C5"/>
    <mergeCell ref="A1:M1"/>
    <mergeCell ref="I3:I4"/>
    <mergeCell ref="J3:J4"/>
    <mergeCell ref="K3:K4"/>
    <mergeCell ref="L3:L4"/>
    <mergeCell ref="F3:F4"/>
    <mergeCell ref="A2:C4"/>
    <mergeCell ref="M3:M4"/>
    <mergeCell ref="D2:F2"/>
    <mergeCell ref="G2:I2"/>
    <mergeCell ref="J2:K2"/>
    <mergeCell ref="L2:M2"/>
  </mergeCells>
  <phoneticPr fontId="5" type="noConversion"/>
  <pageMargins left="0.2" right="0.2" top="0.62" bottom="1" header="0.5" footer="0.5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2021-10-18T06:13:05Z</cp:lastPrinted>
  <dcterms:created xsi:type="dcterms:W3CDTF">2006-09-16T00:00:00Z</dcterms:created>
  <dcterms:modified xsi:type="dcterms:W3CDTF">2021-10-29T08:33:10Z</dcterms:modified>
</cp:coreProperties>
</file>