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Формирование бюджета 2022-2024\Приложения к проекту бюджета 2022 года\Пояснительная записка с приложениями\"/>
    </mc:Choice>
  </mc:AlternateContent>
  <bookViews>
    <workbookView xWindow="120" yWindow="90" windowWidth="12120" windowHeight="9120"/>
  </bookViews>
  <sheets>
    <sheet name="Лист1" sheetId="1" r:id="rId1"/>
  </sheets>
  <definedNames>
    <definedName name="_xlnm.Print_Titles" localSheetId="0">Лист1!$10:$10</definedName>
  </definedNames>
  <calcPr calcId="162913"/>
</workbook>
</file>

<file path=xl/calcChain.xml><?xml version="1.0" encoding="utf-8"?>
<calcChain xmlns="http://schemas.openxmlformats.org/spreadsheetml/2006/main">
  <c r="G18" i="1" l="1"/>
  <c r="E18" i="1"/>
  <c r="C18" i="1"/>
  <c r="B18" i="1"/>
  <c r="F63" i="1" l="1"/>
  <c r="D63" i="1"/>
  <c r="H63" i="1"/>
  <c r="G86" i="1"/>
  <c r="E86" i="1"/>
  <c r="F86" i="1" s="1"/>
  <c r="B86" i="1"/>
  <c r="D86" i="1" s="1"/>
  <c r="C86" i="1"/>
  <c r="H85" i="1"/>
  <c r="H84" i="1"/>
  <c r="F85" i="1"/>
  <c r="F84" i="1"/>
  <c r="D85" i="1"/>
  <c r="D84" i="1"/>
  <c r="B11" i="1"/>
  <c r="D11" i="1" s="1"/>
  <c r="D51" i="1"/>
  <c r="G11" i="1"/>
  <c r="H11" i="1" s="1"/>
  <c r="E11" i="1"/>
  <c r="C11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19" i="1"/>
  <c r="H20" i="1"/>
  <c r="F18" i="1"/>
  <c r="H15" i="1"/>
  <c r="H16" i="1"/>
  <c r="H17" i="1"/>
  <c r="H12" i="1"/>
  <c r="H13" i="1"/>
  <c r="H14" i="1"/>
  <c r="F12" i="1"/>
  <c r="F13" i="1"/>
  <c r="F14" i="1"/>
  <c r="F15" i="1"/>
  <c r="F16" i="1"/>
  <c r="F17" i="1"/>
  <c r="F19" i="1"/>
  <c r="F20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D13" i="1"/>
  <c r="D17" i="1"/>
  <c r="D36" i="1"/>
  <c r="D37" i="1"/>
  <c r="D38" i="1"/>
  <c r="D39" i="1"/>
  <c r="D40" i="1"/>
  <c r="D20" i="1"/>
  <c r="D14" i="1"/>
  <c r="D68" i="1"/>
  <c r="D67" i="1"/>
  <c r="D66" i="1"/>
  <c r="D65" i="1"/>
  <c r="D64" i="1"/>
  <c r="D62" i="1"/>
  <c r="D61" i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46" i="1"/>
  <c r="D45" i="1"/>
  <c r="D44" i="1"/>
  <c r="D43" i="1"/>
  <c r="D42" i="1"/>
  <c r="D41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19" i="1"/>
  <c r="D16" i="1"/>
  <c r="D15" i="1"/>
  <c r="D12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F11" i="1"/>
  <c r="H86" i="1"/>
  <c r="D18" i="1"/>
  <c r="C21" i="1"/>
  <c r="B21" i="1" l="1"/>
  <c r="B87" i="1" s="1"/>
  <c r="E21" i="1"/>
  <c r="E87" i="1" s="1"/>
  <c r="C87" i="1"/>
  <c r="H18" i="1"/>
  <c r="G21" i="1"/>
  <c r="D87" i="1" l="1"/>
  <c r="D21" i="1"/>
  <c r="F21" i="1"/>
  <c r="G87" i="1"/>
  <c r="H21" i="1"/>
</calcChain>
</file>

<file path=xl/sharedStrings.xml><?xml version="1.0" encoding="utf-8"?>
<sst xmlns="http://schemas.openxmlformats.org/spreadsheetml/2006/main" count="98" uniqueCount="96">
  <si>
    <t>Наименование показателей</t>
  </si>
  <si>
    <t>Темп роста, %</t>
  </si>
  <si>
    <t>ДОХОДЫ</t>
  </si>
  <si>
    <t>Налоги на прибыль, доходы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</si>
  <si>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</si>
  <si>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</si>
  <si>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</si>
  <si>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</si>
  <si>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ИТОГО ДОХОДОВ</t>
  </si>
  <si>
    <t>РАСХОДЫ</t>
  </si>
  <si>
    <t> Функционирование высшего должностного лица субъекта Российской Федерации и муниципального образования</t>
  </si>
  <si>
    <t> 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</si>
  <si>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 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</si>
  <si>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 Судебная система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</si>
  <si>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</si>
  <si>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> Обеспечение проведения выборов и референдумов</t>
  </si>
  <si>
    <t> Международные отношения и международное сотрудничество</t>
  </si>
  <si>
    <t> Резервные фонды</t>
  </si>
  <si>
    <t> Другие общегосударственные вопросы</t>
  </si>
  <si>
    <t>Национальная оборона</t>
  </si>
  <si>
    <t> Мобилизационная подготовка экономики</t>
  </si>
  <si>
    <t>Национальная безопасность и правоохранительная деятельность</t>
  </si>
  <si>
    <t> Органы внутренних дел</t>
  </si>
  <si>
    <t> Предупреждение и ликвидация последствий чрезвычайных ситуаций природного и техногенного характера, гражданская оборона</t>
  </si>
  <si>
    <t> Обеспечение противопожарной безопасности</t>
  </si>
  <si>
    <t> Другие вопросы в области национальной безопасности и правоохранительной деятельности</t>
  </si>
  <si>
    <t>Национальная экономика</t>
  </si>
  <si>
    <t> Общеэкономические вопросы</t>
  </si>
  <si>
    <t xml:space="preserve"> Топливно – энергетический комплекс</t>
  </si>
  <si>
    <t> Воспроизводство минерально-сырьевой базы</t>
  </si>
  <si>
    <t> Сельское хозяйство и рыболовство</t>
  </si>
  <si>
    <t> Водные ресурсы</t>
  </si>
  <si>
    <t xml:space="preserve"> Лесное хозяйство</t>
  </si>
  <si>
    <t> Транспорт, дорожное хозяйство</t>
  </si>
  <si>
    <t xml:space="preserve"> Дорожное хозяйство</t>
  </si>
  <si>
    <t xml:space="preserve"> Связь и информатика</t>
  </si>
  <si>
    <t> Другие вопросы в области национальной экономики</t>
  </si>
  <si>
    <t>Жилищно-коммунальное хозяйство</t>
  </si>
  <si>
    <t> Жилищное хозяйство</t>
  </si>
  <si>
    <t> Коммунальное хозяйство</t>
  </si>
  <si>
    <t xml:space="preserve"> Благоустройство</t>
  </si>
  <si>
    <t> Прикладные научные исследования в области жилищно- коммунального хозяйства</t>
  </si>
  <si>
    <t> Другие вопросы в области жилищно-коммунального хозяйства</t>
  </si>
  <si>
    <t> Общее образование</t>
  </si>
  <si>
    <t> Начальное профессиональное образование</t>
  </si>
  <si>
    <t> Среднее профессиональное образование</t>
  </si>
  <si>
    <t> Переподготовка и повышение квалификации</t>
  </si>
  <si>
    <t> Молодежная политика и оздоровление детей</t>
  </si>
  <si>
    <t> Другие вопросы в области образования</t>
  </si>
  <si>
    <t> Культура</t>
  </si>
  <si>
    <t> Телевидение и радиовещание</t>
  </si>
  <si>
    <t> Периодическая печать и издательства</t>
  </si>
  <si>
    <t> Другие вопросы в области культуры, кинематографии и средств массовой информации</t>
  </si>
  <si>
    <t xml:space="preserve"> Здравоохранение</t>
  </si>
  <si>
    <t xml:space="preserve"> Амбулаторная помощь</t>
  </si>
  <si>
    <t xml:space="preserve"> Санаторно-оздоровительная помощь</t>
  </si>
  <si>
    <t xml:space="preserve"> Санитарно-эпидемиологическое благополучие</t>
  </si>
  <si>
    <t xml:space="preserve"> Физическая культура и спорт</t>
  </si>
  <si>
    <t xml:space="preserve"> Другие вопросы в области здравоохранения, физической культуры и спорта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</si>
  <si>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</si>
  <si>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</si>
  <si>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</si>
  <si>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</si>
  <si>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Прикладные научные исследования в области социальной политики</t>
  </si>
  <si>
    <t>Другие вопросы в области социальной политики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</si>
  <si>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</si>
  <si>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</si>
  <si>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</si>
  <si>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ИТОГО РАСХОДОВ</t>
  </si>
  <si>
    <t>ДЕФИЦИТ (-), ПРОФИЦИТ (+)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</si>
  <si>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</si>
  <si>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 xml:space="preserve"> 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</si>
  <si>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находящегося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</si>
  <si>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</si>
  <si>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Земельные участки, находящиеся в государственной и муниципальной собственности</t>
  </si>
  <si>
    <t>Продажа (уменьшение стоимости) земельных участков, находящихся в государственной и муниципальной собственности</t>
  </si>
  <si>
    <t>Остатки средств бюджетов</t>
  </si>
  <si>
    <t xml:space="preserve">   Увеличение остатков средств бюджетов</t>
  </si>
  <si>
    <t xml:space="preserve">   Уменьшение остатков средств бюджетов</t>
  </si>
  <si>
    <t xml:space="preserve">Общегосударственные вопросы  </t>
  </si>
  <si>
    <t>Иные межбюджетные трансферты</t>
  </si>
  <si>
    <t>Приложение № 1</t>
  </si>
  <si>
    <t>Государственная пошлина</t>
  </si>
  <si>
    <t>ОЦЕНКА  ПРОЕКТА</t>
  </si>
  <si>
    <t xml:space="preserve"> </t>
  </si>
  <si>
    <t>Штрафы, санкции, возмещение ущерба</t>
  </si>
  <si>
    <t>Культура, кинематография</t>
  </si>
  <si>
    <t>Субвенции бюджетам Российской Федерации и муниципальных образований</t>
  </si>
  <si>
    <t>Физическая культура и спорт</t>
  </si>
  <si>
    <t>Социальная политика</t>
  </si>
  <si>
    <t>Проект на                    2022 год</t>
  </si>
  <si>
    <t>Образование</t>
  </si>
  <si>
    <t>бюджета Грушевского сельского поселения на 2022 год  и на плановый период 2023-2024 годов</t>
  </si>
  <si>
    <t>Проект на                    2023 год</t>
  </si>
  <si>
    <t>Проект на                    2024 год</t>
  </si>
  <si>
    <t>Бюджет на              2021 год с учетом изменений на 01.11.2021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</si>
</sst>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Border="1" applyAlignment="1">
      <alignment vertical="top"/>
    </xf>
    <xf numFmtId="164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/>
    <xf numFmtId="0" fontId="5" fillId="0" borderId="0" xfId="0" applyFont="1" applyFill="1" applyBorder="1"/>
    <xf numFmtId="0" fontId="2" fillId="0" borderId="0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164" fontId="7" fillId="0" borderId="0" xfId="0" applyNumberFormat="1" applyFont="1" applyFill="1" applyAlignment="1">
      <alignment horizontal="right" vertical="top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 shrinkToFit="1"/>
    </xf>
    <xf numFmtId="0" fontId="2" fillId="0" borderId="0" xfId="0" applyFont="1" applyFill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wrapText="1"/>
    </xf>
    <xf numFmtId="164" fontId="6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/>
    <xf numFmtId="0" fontId="3" fillId="2" borderId="1" xfId="0" applyFont="1" applyFill="1" applyBorder="1"/>
    <xf numFmtId="164" fontId="5" fillId="0" borderId="0" xfId="0" applyNumberFormat="1" applyFont="1" applyFill="1" applyBorder="1" applyAlignment="1">
      <alignment horizontal="right" vertical="top"/>
    </xf>
    <xf numFmtId="2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/>
    <xf numFmtId="0" fontId="2" fillId="0" borderId="1" xfId="0" applyFont="1" applyFill="1" applyBorder="1"/>
    <xf numFmtId="0" fontId="6" fillId="2" borderId="1" xfId="0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1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2"/>
  <sheetViews>
    <sheetView tabSelected="1" topLeftCell="A12" zoomScaleNormal="100" workbookViewId="0">
      <selection activeCell="B18" sqref="B18"/>
    </sheetView>
  </sheetViews>
  <sheetFormatPr defaultRowHeight="12.75" x14ac:dyDescent="0.2"/>
  <cols>
    <col min="1" max="1" width="60.7109375" style="5" customWidth="1"/>
    <col min="2" max="2" width="14.42578125" style="2" customWidth="1"/>
    <col min="3" max="3" width="13.85546875" style="2" customWidth="1"/>
    <col min="4" max="4" width="10.85546875" style="2" customWidth="1"/>
    <col min="5" max="5" width="13" style="3" customWidth="1"/>
    <col min="6" max="6" width="10.42578125" style="3" customWidth="1"/>
    <col min="7" max="7" width="14.42578125" style="3" customWidth="1"/>
    <col min="8" max="8" width="12.28515625" style="3" customWidth="1"/>
    <col min="9" max="16384" width="9.140625" style="3"/>
  </cols>
  <sheetData>
    <row r="1" spans="1:8" ht="15" customHeight="1" x14ac:dyDescent="0.25">
      <c r="A1" s="1"/>
      <c r="C1" s="41"/>
      <c r="D1" s="41"/>
      <c r="E1" s="49" t="s">
        <v>81</v>
      </c>
      <c r="F1" s="49"/>
      <c r="G1" s="49"/>
      <c r="H1" s="49"/>
    </row>
    <row r="2" spans="1:8" ht="12" customHeight="1" x14ac:dyDescent="0.2">
      <c r="A2" s="1"/>
      <c r="B2" s="30"/>
      <c r="C2" s="50"/>
      <c r="D2" s="50"/>
      <c r="E2" s="50"/>
      <c r="F2" s="50"/>
      <c r="G2" s="50"/>
      <c r="H2" s="50"/>
    </row>
    <row r="3" spans="1:8" ht="0.75" customHeight="1" x14ac:dyDescent="0.2">
      <c r="A3" s="1"/>
      <c r="B3" s="31"/>
      <c r="C3" s="50"/>
      <c r="D3" s="50"/>
      <c r="E3" s="50"/>
      <c r="F3" s="50"/>
      <c r="G3" s="50"/>
      <c r="H3" s="50"/>
    </row>
    <row r="4" spans="1:8" ht="11.25" hidden="1" customHeight="1" x14ac:dyDescent="0.2">
      <c r="A4" s="1"/>
      <c r="B4" s="31" t="s">
        <v>84</v>
      </c>
      <c r="C4" s="51"/>
      <c r="D4" s="51"/>
      <c r="E4" s="51"/>
      <c r="F4" s="51"/>
      <c r="G4" s="51"/>
      <c r="H4" s="51"/>
    </row>
    <row r="5" spans="1:8" ht="15" hidden="1" customHeight="1" x14ac:dyDescent="0.2">
      <c r="A5" s="1"/>
      <c r="B5" s="52"/>
      <c r="C5" s="52"/>
      <c r="D5" s="52"/>
      <c r="E5" s="29"/>
      <c r="F5" s="29"/>
      <c r="G5" s="29"/>
    </row>
    <row r="6" spans="1:8" ht="9.75" customHeight="1" x14ac:dyDescent="0.2">
      <c r="A6" s="1"/>
      <c r="B6" s="52"/>
      <c r="C6" s="52"/>
      <c r="D6" s="52"/>
      <c r="E6" s="29"/>
      <c r="F6" s="29"/>
      <c r="G6" s="29"/>
    </row>
    <row r="7" spans="1:8" ht="15.75" customHeight="1" x14ac:dyDescent="0.25">
      <c r="A7" s="55" t="s">
        <v>83</v>
      </c>
      <c r="B7" s="55"/>
      <c r="C7" s="55"/>
      <c r="D7" s="55"/>
      <c r="E7" s="55"/>
      <c r="F7" s="55"/>
      <c r="G7" s="55"/>
      <c r="H7" s="55"/>
    </row>
    <row r="8" spans="1:8" ht="20.25" customHeight="1" x14ac:dyDescent="0.25">
      <c r="A8" s="56" t="s">
        <v>92</v>
      </c>
      <c r="B8" s="56"/>
      <c r="C8" s="56"/>
      <c r="D8" s="56"/>
      <c r="E8" s="56"/>
      <c r="F8" s="56"/>
      <c r="G8" s="56"/>
      <c r="H8" s="56"/>
    </row>
    <row r="9" spans="1:8" ht="15.75" x14ac:dyDescent="0.2">
      <c r="A9" s="10"/>
      <c r="B9" s="11"/>
      <c r="C9" s="11"/>
      <c r="D9" s="11"/>
    </row>
    <row r="10" spans="1:8" ht="87.75" customHeight="1" x14ac:dyDescent="0.2">
      <c r="A10" s="12" t="s">
        <v>0</v>
      </c>
      <c r="B10" s="13" t="s">
        <v>95</v>
      </c>
      <c r="C10" s="13" t="s">
        <v>90</v>
      </c>
      <c r="D10" s="13" t="s">
        <v>1</v>
      </c>
      <c r="E10" s="13" t="s">
        <v>93</v>
      </c>
      <c r="F10" s="13" t="s">
        <v>1</v>
      </c>
      <c r="G10" s="13" t="s">
        <v>94</v>
      </c>
      <c r="H10" s="13" t="s">
        <v>1</v>
      </c>
    </row>
    <row r="11" spans="1:8" s="8" customFormat="1" ht="16.5" customHeight="1" x14ac:dyDescent="0.2">
      <c r="A11" s="15" t="s">
        <v>2</v>
      </c>
      <c r="B11" s="16">
        <f>B12+B13+B14+B15+B16+B17</f>
        <v>34990.6</v>
      </c>
      <c r="C11" s="16">
        <f>C12+C13+C14+C15+C16+C17</f>
        <v>39850.999999999993</v>
      </c>
      <c r="D11" s="32">
        <f t="shared" ref="D11:D21" si="0">C11/B11*100</f>
        <v>113.89058775785495</v>
      </c>
      <c r="E11" s="33">
        <f>E12+E13+E14+E15+E16+E17</f>
        <v>43614.200000000004</v>
      </c>
      <c r="F11" s="32">
        <f>E11/C11*100</f>
        <v>109.44317582996665</v>
      </c>
      <c r="G11" s="33">
        <f>G12+G13+G14+G15+G16+G17</f>
        <v>44709.3</v>
      </c>
      <c r="H11" s="32">
        <f>G11/E11*100</f>
        <v>102.51087948420468</v>
      </c>
    </row>
    <row r="12" spans="1:8" s="8" customFormat="1" ht="19.5" customHeight="1" x14ac:dyDescent="0.25">
      <c r="A12" s="17" t="s">
        <v>3</v>
      </c>
      <c r="B12" s="44">
        <v>16476.3</v>
      </c>
      <c r="C12" s="43">
        <v>15871.3</v>
      </c>
      <c r="D12" s="35">
        <f t="shared" si="0"/>
        <v>96.328059090936677</v>
      </c>
      <c r="E12" s="42">
        <v>19404.2</v>
      </c>
      <c r="F12" s="35">
        <f>E12/C12*100</f>
        <v>122.25967627100491</v>
      </c>
      <c r="G12" s="47">
        <v>20490.400000000001</v>
      </c>
      <c r="H12" s="35">
        <f t="shared" ref="H12:H72" si="1">G12/E12*100</f>
        <v>105.59775718658848</v>
      </c>
    </row>
    <row r="13" spans="1:8" s="8" customFormat="1" ht="18.75" customHeight="1" x14ac:dyDescent="0.2">
      <c r="A13" s="17" t="s">
        <v>4</v>
      </c>
      <c r="B13" s="43">
        <v>165.6</v>
      </c>
      <c r="C13" s="43">
        <v>102</v>
      </c>
      <c r="D13" s="35">
        <f t="shared" si="0"/>
        <v>61.594202898550733</v>
      </c>
      <c r="E13" s="42">
        <v>106.1</v>
      </c>
      <c r="F13" s="35">
        <f t="shared" ref="F13:F73" si="2">E13/C13*100</f>
        <v>104.01960784313724</v>
      </c>
      <c r="G13" s="46">
        <v>110.3</v>
      </c>
      <c r="H13" s="35">
        <f t="shared" si="1"/>
        <v>103.95852968897267</v>
      </c>
    </row>
    <row r="14" spans="1:8" s="8" customFormat="1" ht="20.25" customHeight="1" x14ac:dyDescent="0.2">
      <c r="A14" s="17" t="s">
        <v>5</v>
      </c>
      <c r="B14" s="43">
        <v>17988.400000000001</v>
      </c>
      <c r="C14" s="34">
        <v>23501.8</v>
      </c>
      <c r="D14" s="35">
        <f t="shared" si="0"/>
        <v>130.64975206244023</v>
      </c>
      <c r="E14" s="36">
        <v>23713</v>
      </c>
      <c r="F14" s="35">
        <f t="shared" si="2"/>
        <v>100.89865457113925</v>
      </c>
      <c r="G14" s="46">
        <v>23713</v>
      </c>
      <c r="H14" s="35">
        <f t="shared" si="1"/>
        <v>100</v>
      </c>
    </row>
    <row r="15" spans="1:8" s="8" customFormat="1" ht="20.25" customHeight="1" x14ac:dyDescent="0.2">
      <c r="A15" s="17" t="s">
        <v>82</v>
      </c>
      <c r="B15" s="43">
        <v>6.2</v>
      </c>
      <c r="C15" s="43">
        <v>22.7</v>
      </c>
      <c r="D15" s="35">
        <f t="shared" si="0"/>
        <v>366.12903225806451</v>
      </c>
      <c r="E15" s="43">
        <v>23.6</v>
      </c>
      <c r="F15" s="35">
        <f t="shared" si="2"/>
        <v>103.9647577092511</v>
      </c>
      <c r="G15" s="46">
        <v>24.5</v>
      </c>
      <c r="H15" s="35">
        <f t="shared" si="1"/>
        <v>103.81355932203388</v>
      </c>
    </row>
    <row r="16" spans="1:8" s="8" customFormat="1" ht="30" customHeight="1" x14ac:dyDescent="0.2">
      <c r="A16" s="17" t="s">
        <v>6</v>
      </c>
      <c r="B16" s="43">
        <v>345.2</v>
      </c>
      <c r="C16" s="43">
        <v>344.6</v>
      </c>
      <c r="D16" s="35">
        <f t="shared" si="0"/>
        <v>99.826187717265356</v>
      </c>
      <c r="E16" s="36">
        <v>358.4</v>
      </c>
      <c r="F16" s="35">
        <f t="shared" si="2"/>
        <v>104.0046430644225</v>
      </c>
      <c r="G16" s="46">
        <v>361.8</v>
      </c>
      <c r="H16" s="35">
        <f t="shared" si="1"/>
        <v>100.94866071428572</v>
      </c>
    </row>
    <row r="17" spans="1:8" s="8" customFormat="1" ht="19.5" customHeight="1" x14ac:dyDescent="0.2">
      <c r="A17" s="17" t="s">
        <v>85</v>
      </c>
      <c r="B17" s="43">
        <v>8.9</v>
      </c>
      <c r="C17" s="34">
        <v>8.6</v>
      </c>
      <c r="D17" s="35">
        <f t="shared" si="0"/>
        <v>96.62921348314606</v>
      </c>
      <c r="E17" s="36">
        <v>8.9</v>
      </c>
      <c r="F17" s="35">
        <f t="shared" si="2"/>
        <v>103.48837209302326</v>
      </c>
      <c r="G17" s="46">
        <v>9.3000000000000007</v>
      </c>
      <c r="H17" s="35">
        <f t="shared" si="1"/>
        <v>104.49438202247192</v>
      </c>
    </row>
    <row r="18" spans="1:8" s="8" customFormat="1" ht="16.5" customHeight="1" x14ac:dyDescent="0.2">
      <c r="A18" s="18" t="s">
        <v>7</v>
      </c>
      <c r="B18" s="38">
        <f>B19+B20</f>
        <v>3753.8</v>
      </c>
      <c r="C18" s="37">
        <f>C19+C20</f>
        <v>2879.6</v>
      </c>
      <c r="D18" s="34">
        <f t="shared" si="0"/>
        <v>76.711598913101383</v>
      </c>
      <c r="E18" s="37">
        <f>E19+E20</f>
        <v>3017.7</v>
      </c>
      <c r="F18" s="34">
        <f t="shared" si="2"/>
        <v>104.7958049729129</v>
      </c>
      <c r="G18" s="37">
        <f>G19+G20</f>
        <v>2881.6</v>
      </c>
      <c r="H18" s="34">
        <f t="shared" si="1"/>
        <v>95.489942671571072</v>
      </c>
    </row>
    <row r="19" spans="1:8" s="8" customFormat="1" ht="29.25" customHeight="1" x14ac:dyDescent="0.2">
      <c r="A19" s="17" t="s">
        <v>87</v>
      </c>
      <c r="B19" s="34">
        <v>240.4</v>
      </c>
      <c r="C19" s="34">
        <v>208.2</v>
      </c>
      <c r="D19" s="34">
        <f t="shared" si="0"/>
        <v>86.605657237936768</v>
      </c>
      <c r="E19" s="36">
        <v>214.6</v>
      </c>
      <c r="F19" s="34">
        <f t="shared" si="2"/>
        <v>103.07396733909701</v>
      </c>
      <c r="G19" s="36">
        <v>0.2</v>
      </c>
      <c r="H19" s="34">
        <f t="shared" si="1"/>
        <v>9.3196644920782862E-2</v>
      </c>
    </row>
    <row r="20" spans="1:8" s="9" customFormat="1" ht="35.25" customHeight="1" x14ac:dyDescent="0.2">
      <c r="A20" s="17" t="s">
        <v>80</v>
      </c>
      <c r="B20" s="34">
        <v>3513.4</v>
      </c>
      <c r="C20" s="34">
        <v>2671.4</v>
      </c>
      <c r="D20" s="34">
        <f t="shared" si="0"/>
        <v>76.034610348949741</v>
      </c>
      <c r="E20" s="36">
        <v>2803.1</v>
      </c>
      <c r="F20" s="34">
        <f t="shared" si="2"/>
        <v>104.92999925132889</v>
      </c>
      <c r="G20" s="36">
        <v>2881.4</v>
      </c>
      <c r="H20" s="34">
        <f t="shared" si="1"/>
        <v>102.7933359494845</v>
      </c>
    </row>
    <row r="21" spans="1:8" s="8" customFormat="1" ht="23.25" customHeight="1" x14ac:dyDescent="0.2">
      <c r="A21" s="19" t="s">
        <v>8</v>
      </c>
      <c r="B21" s="37">
        <f>B11+B18</f>
        <v>38744.400000000001</v>
      </c>
      <c r="C21" s="37">
        <f>C18+C11</f>
        <v>42730.599999999991</v>
      </c>
      <c r="D21" s="34">
        <f t="shared" si="0"/>
        <v>110.28845458956647</v>
      </c>
      <c r="E21" s="37">
        <f>E11+E18</f>
        <v>46631.9</v>
      </c>
      <c r="F21" s="34">
        <f t="shared" si="2"/>
        <v>109.12999115388038</v>
      </c>
      <c r="G21" s="37">
        <f>H98+G18+G11</f>
        <v>47590.9</v>
      </c>
      <c r="H21" s="34">
        <f t="shared" si="1"/>
        <v>102.05653211642674</v>
      </c>
    </row>
    <row r="22" spans="1:8" ht="18" customHeight="1" x14ac:dyDescent="0.25">
      <c r="A22" s="14" t="s">
        <v>9</v>
      </c>
      <c r="B22" s="38"/>
      <c r="C22" s="38"/>
      <c r="D22" s="34"/>
      <c r="E22" s="39"/>
      <c r="F22" s="34"/>
      <c r="G22" s="39"/>
      <c r="H22" s="34"/>
    </row>
    <row r="23" spans="1:8" ht="20.25" customHeight="1" x14ac:dyDescent="0.25">
      <c r="A23" s="28" t="s">
        <v>79</v>
      </c>
      <c r="B23" s="34">
        <v>13076.4</v>
      </c>
      <c r="C23" s="34">
        <v>12993.6</v>
      </c>
      <c r="D23" s="34">
        <f t="shared" ref="D23:D54" si="3">C23/B23*100</f>
        <v>99.366798201339819</v>
      </c>
      <c r="E23" s="39">
        <v>15359.7</v>
      </c>
      <c r="F23" s="34">
        <f t="shared" si="2"/>
        <v>118.20973402290358</v>
      </c>
      <c r="G23" s="46">
        <v>16586</v>
      </c>
      <c r="H23" s="34">
        <f t="shared" si="1"/>
        <v>107.9838798934875</v>
      </c>
    </row>
    <row r="24" spans="1:8" ht="31.5" hidden="1" x14ac:dyDescent="0.25">
      <c r="A24" s="20" t="s">
        <v>10</v>
      </c>
      <c r="B24" s="34"/>
      <c r="C24" s="34"/>
      <c r="D24" s="34" t="e">
        <f t="shared" si="3"/>
        <v>#DIV/0!</v>
      </c>
      <c r="E24" s="39"/>
      <c r="F24" s="34" t="e">
        <f t="shared" si="2"/>
        <v>#DIV/0!</v>
      </c>
      <c r="G24" s="46"/>
      <c r="H24" s="34" t="e">
        <f t="shared" si="1"/>
        <v>#DIV/0!</v>
      </c>
    </row>
    <row r="25" spans="1:8" ht="47.25" hidden="1" x14ac:dyDescent="0.25">
      <c r="A25" s="20" t="s">
        <v>11</v>
      </c>
      <c r="B25" s="34"/>
      <c r="C25" s="34"/>
      <c r="D25" s="34" t="e">
        <f t="shared" si="3"/>
        <v>#DIV/0!</v>
      </c>
      <c r="E25" s="39"/>
      <c r="F25" s="34" t="e">
        <f t="shared" si="2"/>
        <v>#DIV/0!</v>
      </c>
      <c r="G25" s="46"/>
      <c r="H25" s="34" t="e">
        <f t="shared" si="1"/>
        <v>#DIV/0!</v>
      </c>
    </row>
    <row r="26" spans="1:8" ht="63" hidden="1" x14ac:dyDescent="0.25">
      <c r="A26" s="20" t="s">
        <v>12</v>
      </c>
      <c r="B26" s="34"/>
      <c r="C26" s="34"/>
      <c r="D26" s="34" t="e">
        <f t="shared" si="3"/>
        <v>#DIV/0!</v>
      </c>
      <c r="E26" s="39"/>
      <c r="F26" s="34" t="e">
        <f t="shared" si="2"/>
        <v>#DIV/0!</v>
      </c>
      <c r="G26" s="46"/>
      <c r="H26" s="34" t="e">
        <f t="shared" si="1"/>
        <v>#DIV/0!</v>
      </c>
    </row>
    <row r="27" spans="1:8" ht="15.75" hidden="1" x14ac:dyDescent="0.25">
      <c r="A27" s="20" t="s">
        <v>13</v>
      </c>
      <c r="B27" s="34"/>
      <c r="C27" s="34"/>
      <c r="D27" s="34" t="e">
        <f t="shared" si="3"/>
        <v>#DIV/0!</v>
      </c>
      <c r="E27" s="39"/>
      <c r="F27" s="34" t="e">
        <f t="shared" si="2"/>
        <v>#DIV/0!</v>
      </c>
      <c r="G27" s="46"/>
      <c r="H27" s="34" t="e">
        <f t="shared" si="1"/>
        <v>#DIV/0!</v>
      </c>
    </row>
    <row r="28" spans="1:8" ht="47.25" hidden="1" x14ac:dyDescent="0.25">
      <c r="A28" s="20" t="s">
        <v>14</v>
      </c>
      <c r="B28" s="34"/>
      <c r="C28" s="34"/>
      <c r="D28" s="34" t="e">
        <f t="shared" si="3"/>
        <v>#DIV/0!</v>
      </c>
      <c r="E28" s="39"/>
      <c r="F28" s="34" t="e">
        <f t="shared" si="2"/>
        <v>#DIV/0!</v>
      </c>
      <c r="G28" s="46"/>
      <c r="H28" s="34" t="e">
        <f t="shared" si="1"/>
        <v>#DIV/0!</v>
      </c>
    </row>
    <row r="29" spans="1:8" ht="19.5" hidden="1" customHeight="1" x14ac:dyDescent="0.25">
      <c r="A29" s="20" t="s">
        <v>15</v>
      </c>
      <c r="B29" s="34"/>
      <c r="C29" s="34"/>
      <c r="D29" s="34" t="e">
        <f t="shared" si="3"/>
        <v>#DIV/0!</v>
      </c>
      <c r="E29" s="39"/>
      <c r="F29" s="34" t="e">
        <f t="shared" si="2"/>
        <v>#DIV/0!</v>
      </c>
      <c r="G29" s="46"/>
      <c r="H29" s="34" t="e">
        <f t="shared" si="1"/>
        <v>#DIV/0!</v>
      </c>
    </row>
    <row r="30" spans="1:8" ht="31.5" hidden="1" x14ac:dyDescent="0.25">
      <c r="A30" s="20" t="s">
        <v>16</v>
      </c>
      <c r="B30" s="34"/>
      <c r="C30" s="34"/>
      <c r="D30" s="34" t="e">
        <f t="shared" si="3"/>
        <v>#DIV/0!</v>
      </c>
      <c r="E30" s="39"/>
      <c r="F30" s="34" t="e">
        <f t="shared" si="2"/>
        <v>#DIV/0!</v>
      </c>
      <c r="G30" s="46"/>
      <c r="H30" s="34" t="e">
        <f t="shared" si="1"/>
        <v>#DIV/0!</v>
      </c>
    </row>
    <row r="31" spans="1:8" ht="15.75" hidden="1" x14ac:dyDescent="0.25">
      <c r="A31" s="20" t="s">
        <v>17</v>
      </c>
      <c r="B31" s="34"/>
      <c r="C31" s="34"/>
      <c r="D31" s="34" t="e">
        <f t="shared" si="3"/>
        <v>#DIV/0!</v>
      </c>
      <c r="E31" s="39"/>
      <c r="F31" s="34" t="e">
        <f t="shared" si="2"/>
        <v>#DIV/0!</v>
      </c>
      <c r="G31" s="46"/>
      <c r="H31" s="34" t="e">
        <f t="shared" si="1"/>
        <v>#DIV/0!</v>
      </c>
    </row>
    <row r="32" spans="1:8" s="4" customFormat="1" ht="15.75" hidden="1" x14ac:dyDescent="0.25">
      <c r="A32" s="20" t="s">
        <v>18</v>
      </c>
      <c r="B32" s="34"/>
      <c r="C32" s="34"/>
      <c r="D32" s="34" t="e">
        <f t="shared" si="3"/>
        <v>#DIV/0!</v>
      </c>
      <c r="E32" s="40"/>
      <c r="F32" s="34" t="e">
        <f t="shared" si="2"/>
        <v>#DIV/0!</v>
      </c>
      <c r="G32" s="48"/>
      <c r="H32" s="34" t="e">
        <f t="shared" si="1"/>
        <v>#DIV/0!</v>
      </c>
    </row>
    <row r="33" spans="1:8" s="4" customFormat="1" ht="21" customHeight="1" x14ac:dyDescent="0.25">
      <c r="A33" s="28" t="s">
        <v>19</v>
      </c>
      <c r="B33" s="34">
        <v>240.2</v>
      </c>
      <c r="C33" s="34">
        <v>208</v>
      </c>
      <c r="D33" s="34">
        <f t="shared" si="3"/>
        <v>86.594504579517078</v>
      </c>
      <c r="E33" s="39">
        <v>214.4</v>
      </c>
      <c r="F33" s="34">
        <f t="shared" si="2"/>
        <v>103.07692307692309</v>
      </c>
      <c r="G33" s="46">
        <v>0</v>
      </c>
      <c r="H33" s="34">
        <f t="shared" si="1"/>
        <v>0</v>
      </c>
    </row>
    <row r="34" spans="1:8" s="4" customFormat="1" ht="15" hidden="1" customHeight="1" x14ac:dyDescent="0.25">
      <c r="A34" s="20" t="s">
        <v>20</v>
      </c>
      <c r="B34" s="34"/>
      <c r="C34" s="34"/>
      <c r="D34" s="34" t="e">
        <f t="shared" si="3"/>
        <v>#DIV/0!</v>
      </c>
      <c r="E34" s="40"/>
      <c r="F34" s="34" t="e">
        <f t="shared" si="2"/>
        <v>#DIV/0!</v>
      </c>
      <c r="G34" s="48"/>
      <c r="H34" s="34" t="e">
        <f t="shared" si="1"/>
        <v>#DIV/0!</v>
      </c>
    </row>
    <row r="35" spans="1:8" ht="23.25" customHeight="1" x14ac:dyDescent="0.25">
      <c r="A35" s="28" t="s">
        <v>21</v>
      </c>
      <c r="B35" s="34">
        <v>160</v>
      </c>
      <c r="C35" s="34">
        <v>156.5</v>
      </c>
      <c r="D35" s="34">
        <f t="shared" si="3"/>
        <v>97.8125</v>
      </c>
      <c r="E35" s="39">
        <v>158.69999999999999</v>
      </c>
      <c r="F35" s="34">
        <f t="shared" si="2"/>
        <v>101.40575079872202</v>
      </c>
      <c r="G35" s="46">
        <v>165</v>
      </c>
      <c r="H35" s="34">
        <f t="shared" si="1"/>
        <v>103.96975425330814</v>
      </c>
    </row>
    <row r="36" spans="1:8" ht="15.75" hidden="1" x14ac:dyDescent="0.25">
      <c r="A36" s="20" t="s">
        <v>22</v>
      </c>
      <c r="B36" s="34"/>
      <c r="C36" s="34"/>
      <c r="D36" s="34" t="e">
        <f t="shared" si="3"/>
        <v>#DIV/0!</v>
      </c>
      <c r="E36" s="39"/>
      <c r="F36" s="34" t="e">
        <f t="shared" si="2"/>
        <v>#DIV/0!</v>
      </c>
      <c r="G36" s="46"/>
      <c r="H36" s="34" t="e">
        <f t="shared" si="1"/>
        <v>#DIV/0!</v>
      </c>
    </row>
    <row r="37" spans="1:8" ht="47.25" hidden="1" x14ac:dyDescent="0.25">
      <c r="A37" s="20" t="s">
        <v>23</v>
      </c>
      <c r="B37" s="34"/>
      <c r="C37" s="34"/>
      <c r="D37" s="34" t="e">
        <f t="shared" si="3"/>
        <v>#DIV/0!</v>
      </c>
      <c r="E37" s="39"/>
      <c r="F37" s="34" t="e">
        <f t="shared" si="2"/>
        <v>#DIV/0!</v>
      </c>
      <c r="G37" s="46"/>
      <c r="H37" s="34" t="e">
        <f t="shared" si="1"/>
        <v>#DIV/0!</v>
      </c>
    </row>
    <row r="38" spans="1:8" ht="15.75" hidden="1" x14ac:dyDescent="0.25">
      <c r="A38" s="20" t="s">
        <v>24</v>
      </c>
      <c r="B38" s="34"/>
      <c r="C38" s="34"/>
      <c r="D38" s="34" t="e">
        <f t="shared" si="3"/>
        <v>#DIV/0!</v>
      </c>
      <c r="E38" s="39"/>
      <c r="F38" s="34" t="e">
        <f t="shared" si="2"/>
        <v>#DIV/0!</v>
      </c>
      <c r="G38" s="46"/>
      <c r="H38" s="34" t="e">
        <f t="shared" si="1"/>
        <v>#DIV/0!</v>
      </c>
    </row>
    <row r="39" spans="1:8" ht="31.5" hidden="1" x14ac:dyDescent="0.25">
      <c r="A39" s="20" t="s">
        <v>25</v>
      </c>
      <c r="B39" s="34"/>
      <c r="C39" s="34"/>
      <c r="D39" s="34" t="e">
        <f t="shared" si="3"/>
        <v>#DIV/0!</v>
      </c>
      <c r="E39" s="39"/>
      <c r="F39" s="34" t="e">
        <f t="shared" si="2"/>
        <v>#DIV/0!</v>
      </c>
      <c r="G39" s="46"/>
      <c r="H39" s="34" t="e">
        <f t="shared" si="1"/>
        <v>#DIV/0!</v>
      </c>
    </row>
    <row r="40" spans="1:8" ht="23.25" customHeight="1" x14ac:dyDescent="0.25">
      <c r="A40" s="28" t="s">
        <v>26</v>
      </c>
      <c r="B40" s="34">
        <v>8364.1</v>
      </c>
      <c r="C40" s="34">
        <v>2444.3000000000002</v>
      </c>
      <c r="D40" s="34">
        <f t="shared" si="3"/>
        <v>29.223706077163115</v>
      </c>
      <c r="E40" s="39">
        <v>2576</v>
      </c>
      <c r="F40" s="34">
        <f t="shared" si="2"/>
        <v>105.38804565724338</v>
      </c>
      <c r="G40" s="46">
        <v>2654.3</v>
      </c>
      <c r="H40" s="34">
        <f t="shared" si="1"/>
        <v>103.03959627329193</v>
      </c>
    </row>
    <row r="41" spans="1:8" ht="15.75" hidden="1" x14ac:dyDescent="0.25">
      <c r="A41" s="20" t="s">
        <v>27</v>
      </c>
      <c r="B41" s="34"/>
      <c r="C41" s="34"/>
      <c r="D41" s="34" t="e">
        <f t="shared" si="3"/>
        <v>#DIV/0!</v>
      </c>
      <c r="E41" s="39"/>
      <c r="F41" s="34" t="e">
        <f t="shared" si="2"/>
        <v>#DIV/0!</v>
      </c>
      <c r="G41" s="46"/>
      <c r="H41" s="34" t="e">
        <f t="shared" si="1"/>
        <v>#DIV/0!</v>
      </c>
    </row>
    <row r="42" spans="1:8" ht="15.75" hidden="1" x14ac:dyDescent="0.25">
      <c r="A42" s="20" t="s">
        <v>28</v>
      </c>
      <c r="B42" s="34"/>
      <c r="C42" s="34"/>
      <c r="D42" s="34" t="e">
        <f t="shared" si="3"/>
        <v>#DIV/0!</v>
      </c>
      <c r="E42" s="39"/>
      <c r="F42" s="34" t="e">
        <f t="shared" si="2"/>
        <v>#DIV/0!</v>
      </c>
      <c r="G42" s="46"/>
      <c r="H42" s="34" t="e">
        <f t="shared" si="1"/>
        <v>#DIV/0!</v>
      </c>
    </row>
    <row r="43" spans="1:8" ht="15.75" hidden="1" x14ac:dyDescent="0.25">
      <c r="A43" s="20" t="s">
        <v>29</v>
      </c>
      <c r="B43" s="34"/>
      <c r="C43" s="34"/>
      <c r="D43" s="34" t="e">
        <f t="shared" si="3"/>
        <v>#DIV/0!</v>
      </c>
      <c r="E43" s="39"/>
      <c r="F43" s="34" t="e">
        <f t="shared" si="2"/>
        <v>#DIV/0!</v>
      </c>
      <c r="G43" s="46"/>
      <c r="H43" s="34" t="e">
        <f t="shared" si="1"/>
        <v>#DIV/0!</v>
      </c>
    </row>
    <row r="44" spans="1:8" ht="15.75" hidden="1" x14ac:dyDescent="0.25">
      <c r="A44" s="20" t="s">
        <v>30</v>
      </c>
      <c r="B44" s="34"/>
      <c r="C44" s="34"/>
      <c r="D44" s="34" t="e">
        <f t="shared" si="3"/>
        <v>#DIV/0!</v>
      </c>
      <c r="E44" s="39"/>
      <c r="F44" s="34" t="e">
        <f t="shared" si="2"/>
        <v>#DIV/0!</v>
      </c>
      <c r="G44" s="46"/>
      <c r="H44" s="34" t="e">
        <f t="shared" si="1"/>
        <v>#DIV/0!</v>
      </c>
    </row>
    <row r="45" spans="1:8" ht="15.75" hidden="1" x14ac:dyDescent="0.25">
      <c r="A45" s="20" t="s">
        <v>31</v>
      </c>
      <c r="B45" s="34"/>
      <c r="C45" s="34"/>
      <c r="D45" s="34" t="e">
        <f t="shared" si="3"/>
        <v>#DIV/0!</v>
      </c>
      <c r="E45" s="39"/>
      <c r="F45" s="34" t="e">
        <f t="shared" si="2"/>
        <v>#DIV/0!</v>
      </c>
      <c r="G45" s="46"/>
      <c r="H45" s="34" t="e">
        <f t="shared" si="1"/>
        <v>#DIV/0!</v>
      </c>
    </row>
    <row r="46" spans="1:8" ht="15.75" hidden="1" x14ac:dyDescent="0.25">
      <c r="A46" s="20" t="s">
        <v>32</v>
      </c>
      <c r="B46" s="34"/>
      <c r="C46" s="34"/>
      <c r="D46" s="34" t="e">
        <f t="shared" si="3"/>
        <v>#DIV/0!</v>
      </c>
      <c r="E46" s="39"/>
      <c r="F46" s="34" t="e">
        <f t="shared" si="2"/>
        <v>#DIV/0!</v>
      </c>
      <c r="G46" s="46"/>
      <c r="H46" s="34" t="e">
        <f t="shared" si="1"/>
        <v>#DIV/0!</v>
      </c>
    </row>
    <row r="47" spans="1:8" ht="18" hidden="1" customHeight="1" x14ac:dyDescent="0.25">
      <c r="A47" s="20" t="s">
        <v>33</v>
      </c>
      <c r="B47" s="34"/>
      <c r="C47" s="34"/>
      <c r="D47" s="34" t="e">
        <f t="shared" si="3"/>
        <v>#DIV/0!</v>
      </c>
      <c r="E47" s="39"/>
      <c r="F47" s="34" t="e">
        <f t="shared" si="2"/>
        <v>#DIV/0!</v>
      </c>
      <c r="G47" s="46"/>
      <c r="H47" s="34" t="e">
        <f t="shared" si="1"/>
        <v>#DIV/0!</v>
      </c>
    </row>
    <row r="48" spans="1:8" ht="15.75" hidden="1" x14ac:dyDescent="0.25">
      <c r="A48" s="20" t="s">
        <v>34</v>
      </c>
      <c r="B48" s="34"/>
      <c r="C48" s="34"/>
      <c r="D48" s="34" t="e">
        <f t="shared" si="3"/>
        <v>#DIV/0!</v>
      </c>
      <c r="E48" s="39"/>
      <c r="F48" s="34" t="e">
        <f t="shared" si="2"/>
        <v>#DIV/0!</v>
      </c>
      <c r="G48" s="46"/>
      <c r="H48" s="34" t="e">
        <f t="shared" si="1"/>
        <v>#DIV/0!</v>
      </c>
    </row>
    <row r="49" spans="1:8" ht="15.75" hidden="1" x14ac:dyDescent="0.25">
      <c r="A49" s="20" t="s">
        <v>35</v>
      </c>
      <c r="B49" s="34"/>
      <c r="C49" s="34"/>
      <c r="D49" s="34" t="e">
        <f t="shared" si="3"/>
        <v>#DIV/0!</v>
      </c>
      <c r="E49" s="39"/>
      <c r="F49" s="34" t="e">
        <f t="shared" si="2"/>
        <v>#DIV/0!</v>
      </c>
      <c r="G49" s="46"/>
      <c r="H49" s="34" t="e">
        <f t="shared" si="1"/>
        <v>#DIV/0!</v>
      </c>
    </row>
    <row r="50" spans="1:8" ht="18" hidden="1" customHeight="1" x14ac:dyDescent="0.25">
      <c r="A50" s="20" t="s">
        <v>36</v>
      </c>
      <c r="B50" s="34"/>
      <c r="C50" s="34"/>
      <c r="D50" s="34" t="e">
        <f t="shared" si="3"/>
        <v>#DIV/0!</v>
      </c>
      <c r="E50" s="39"/>
      <c r="F50" s="34" t="e">
        <f t="shared" si="2"/>
        <v>#DIV/0!</v>
      </c>
      <c r="G50" s="46"/>
      <c r="H50" s="34" t="e">
        <f t="shared" si="1"/>
        <v>#DIV/0!</v>
      </c>
    </row>
    <row r="51" spans="1:8" ht="20.25" customHeight="1" x14ac:dyDescent="0.25">
      <c r="A51" s="28" t="s">
        <v>37</v>
      </c>
      <c r="B51" s="34">
        <v>8511.2000000000007</v>
      </c>
      <c r="C51" s="34">
        <v>12827.8</v>
      </c>
      <c r="D51" s="34">
        <f t="shared" si="3"/>
        <v>150.71670269762194</v>
      </c>
      <c r="E51" s="39">
        <v>14852.3</v>
      </c>
      <c r="F51" s="34">
        <f t="shared" si="2"/>
        <v>115.78212943762765</v>
      </c>
      <c r="G51" s="46">
        <v>13842</v>
      </c>
      <c r="H51" s="34">
        <f t="shared" si="1"/>
        <v>93.197686553597762</v>
      </c>
    </row>
    <row r="52" spans="1:8" ht="15.75" hidden="1" x14ac:dyDescent="0.25">
      <c r="A52" s="20" t="s">
        <v>38</v>
      </c>
      <c r="B52" s="34"/>
      <c r="C52" s="34"/>
      <c r="D52" s="34" t="e">
        <f t="shared" si="3"/>
        <v>#DIV/0!</v>
      </c>
      <c r="E52" s="39"/>
      <c r="F52" s="34" t="e">
        <f t="shared" si="2"/>
        <v>#DIV/0!</v>
      </c>
      <c r="G52" s="46"/>
      <c r="H52" s="34" t="e">
        <f t="shared" si="1"/>
        <v>#DIV/0!</v>
      </c>
    </row>
    <row r="53" spans="1:8" ht="15.75" hidden="1" x14ac:dyDescent="0.25">
      <c r="A53" s="20" t="s">
        <v>39</v>
      </c>
      <c r="B53" s="34"/>
      <c r="C53" s="34"/>
      <c r="D53" s="34" t="e">
        <f t="shared" si="3"/>
        <v>#DIV/0!</v>
      </c>
      <c r="E53" s="39"/>
      <c r="F53" s="34" t="e">
        <f t="shared" si="2"/>
        <v>#DIV/0!</v>
      </c>
      <c r="G53" s="46"/>
      <c r="H53" s="34" t="e">
        <f t="shared" si="1"/>
        <v>#DIV/0!</v>
      </c>
    </row>
    <row r="54" spans="1:8" ht="15.75" hidden="1" x14ac:dyDescent="0.25">
      <c r="A54" s="20" t="s">
        <v>40</v>
      </c>
      <c r="B54" s="34"/>
      <c r="C54" s="34"/>
      <c r="D54" s="34" t="e">
        <f t="shared" si="3"/>
        <v>#DIV/0!</v>
      </c>
      <c r="E54" s="39"/>
      <c r="F54" s="34" t="e">
        <f t="shared" si="2"/>
        <v>#DIV/0!</v>
      </c>
      <c r="G54" s="46"/>
      <c r="H54" s="34" t="e">
        <f t="shared" si="1"/>
        <v>#DIV/0!</v>
      </c>
    </row>
    <row r="55" spans="1:8" ht="31.5" hidden="1" x14ac:dyDescent="0.25">
      <c r="A55" s="20" t="s">
        <v>41</v>
      </c>
      <c r="B55" s="34"/>
      <c r="C55" s="34"/>
      <c r="D55" s="34" t="e">
        <f t="shared" ref="D55:D87" si="4">C55/B55*100</f>
        <v>#DIV/0!</v>
      </c>
      <c r="E55" s="39"/>
      <c r="F55" s="34" t="e">
        <f t="shared" si="2"/>
        <v>#DIV/0!</v>
      </c>
      <c r="G55" s="46"/>
      <c r="H55" s="34" t="e">
        <f t="shared" si="1"/>
        <v>#DIV/0!</v>
      </c>
    </row>
    <row r="56" spans="1:8" ht="31.5" hidden="1" x14ac:dyDescent="0.25">
      <c r="A56" s="20" t="s">
        <v>42</v>
      </c>
      <c r="B56" s="34"/>
      <c r="C56" s="34"/>
      <c r="D56" s="34" t="e">
        <f t="shared" si="4"/>
        <v>#DIV/0!</v>
      </c>
      <c r="E56" s="39"/>
      <c r="F56" s="34" t="e">
        <f t="shared" si="2"/>
        <v>#DIV/0!</v>
      </c>
      <c r="G56" s="46"/>
      <c r="H56" s="34" t="e">
        <f t="shared" si="1"/>
        <v>#DIV/0!</v>
      </c>
    </row>
    <row r="57" spans="1:8" ht="15.75" hidden="1" x14ac:dyDescent="0.25">
      <c r="A57" s="20" t="s">
        <v>43</v>
      </c>
      <c r="B57" s="34"/>
      <c r="C57" s="34"/>
      <c r="D57" s="34" t="e">
        <f t="shared" si="4"/>
        <v>#DIV/0!</v>
      </c>
      <c r="E57" s="39"/>
      <c r="F57" s="34" t="e">
        <f t="shared" si="2"/>
        <v>#DIV/0!</v>
      </c>
      <c r="G57" s="46"/>
      <c r="H57" s="34" t="e">
        <f t="shared" si="1"/>
        <v>#DIV/0!</v>
      </c>
    </row>
    <row r="58" spans="1:8" ht="15.75" hidden="1" x14ac:dyDescent="0.25">
      <c r="A58" s="20" t="s">
        <v>44</v>
      </c>
      <c r="B58" s="34"/>
      <c r="C58" s="34"/>
      <c r="D58" s="34" t="e">
        <f t="shared" si="4"/>
        <v>#DIV/0!</v>
      </c>
      <c r="E58" s="39"/>
      <c r="F58" s="34" t="e">
        <f t="shared" si="2"/>
        <v>#DIV/0!</v>
      </c>
      <c r="G58" s="46"/>
      <c r="H58" s="34" t="e">
        <f t="shared" si="1"/>
        <v>#DIV/0!</v>
      </c>
    </row>
    <row r="59" spans="1:8" ht="15.75" hidden="1" x14ac:dyDescent="0.25">
      <c r="A59" s="20" t="s">
        <v>45</v>
      </c>
      <c r="B59" s="34"/>
      <c r="C59" s="34"/>
      <c r="D59" s="34" t="e">
        <f t="shared" si="4"/>
        <v>#DIV/0!</v>
      </c>
      <c r="E59" s="39"/>
      <c r="F59" s="34" t="e">
        <f t="shared" si="2"/>
        <v>#DIV/0!</v>
      </c>
      <c r="G59" s="46"/>
      <c r="H59" s="34" t="e">
        <f t="shared" si="1"/>
        <v>#DIV/0!</v>
      </c>
    </row>
    <row r="60" spans="1:8" ht="15.75" hidden="1" x14ac:dyDescent="0.25">
      <c r="A60" s="20" t="s">
        <v>46</v>
      </c>
      <c r="B60" s="34"/>
      <c r="C60" s="34"/>
      <c r="D60" s="34" t="e">
        <f t="shared" si="4"/>
        <v>#DIV/0!</v>
      </c>
      <c r="E60" s="39"/>
      <c r="F60" s="34" t="e">
        <f t="shared" si="2"/>
        <v>#DIV/0!</v>
      </c>
      <c r="G60" s="46"/>
      <c r="H60" s="34" t="e">
        <f t="shared" si="1"/>
        <v>#DIV/0!</v>
      </c>
    </row>
    <row r="61" spans="1:8" ht="15.75" hidden="1" x14ac:dyDescent="0.25">
      <c r="A61" s="20" t="s">
        <v>47</v>
      </c>
      <c r="B61" s="34"/>
      <c r="C61" s="34"/>
      <c r="D61" s="34" t="e">
        <f t="shared" si="4"/>
        <v>#DIV/0!</v>
      </c>
      <c r="E61" s="39"/>
      <c r="F61" s="34" t="e">
        <f t="shared" si="2"/>
        <v>#DIV/0!</v>
      </c>
      <c r="G61" s="46"/>
      <c r="H61" s="34" t="e">
        <f t="shared" si="1"/>
        <v>#DIV/0!</v>
      </c>
    </row>
    <row r="62" spans="1:8" ht="15.75" hidden="1" x14ac:dyDescent="0.25">
      <c r="A62" s="20" t="s">
        <v>48</v>
      </c>
      <c r="B62" s="34"/>
      <c r="C62" s="34"/>
      <c r="D62" s="34" t="e">
        <f t="shared" si="4"/>
        <v>#DIV/0!</v>
      </c>
      <c r="E62" s="39"/>
      <c r="F62" s="34" t="e">
        <f t="shared" si="2"/>
        <v>#DIV/0!</v>
      </c>
      <c r="G62" s="46"/>
      <c r="H62" s="34" t="e">
        <f t="shared" si="1"/>
        <v>#DIV/0!</v>
      </c>
    </row>
    <row r="63" spans="1:8" ht="15.75" x14ac:dyDescent="0.25">
      <c r="A63" s="20" t="s">
        <v>91</v>
      </c>
      <c r="B63" s="34">
        <v>37.5</v>
      </c>
      <c r="C63" s="34">
        <v>37.5</v>
      </c>
      <c r="D63" s="34">
        <f t="shared" si="4"/>
        <v>100</v>
      </c>
      <c r="E63" s="39">
        <v>38.9</v>
      </c>
      <c r="F63" s="34">
        <f t="shared" si="2"/>
        <v>103.73333333333332</v>
      </c>
      <c r="G63" s="46">
        <v>40.4</v>
      </c>
      <c r="H63" s="34">
        <f t="shared" si="1"/>
        <v>103.8560411311054</v>
      </c>
    </row>
    <row r="64" spans="1:8" ht="21.75" customHeight="1" x14ac:dyDescent="0.25">
      <c r="A64" s="28" t="s">
        <v>86</v>
      </c>
      <c r="B64" s="34">
        <v>13600</v>
      </c>
      <c r="C64" s="34">
        <v>16668.7</v>
      </c>
      <c r="D64" s="34">
        <f t="shared" si="4"/>
        <v>122.56397058823529</v>
      </c>
      <c r="E64" s="39">
        <v>15483.2</v>
      </c>
      <c r="F64" s="34">
        <f t="shared" si="2"/>
        <v>92.887867680143017</v>
      </c>
      <c r="G64" s="46">
        <v>16102.5</v>
      </c>
      <c r="H64" s="34">
        <f t="shared" si="1"/>
        <v>103.99981915883021</v>
      </c>
    </row>
    <row r="65" spans="1:8" ht="15.75" hidden="1" x14ac:dyDescent="0.25">
      <c r="A65" s="20" t="s">
        <v>49</v>
      </c>
      <c r="B65" s="34"/>
      <c r="C65" s="34"/>
      <c r="D65" s="34" t="e">
        <f t="shared" si="4"/>
        <v>#DIV/0!</v>
      </c>
      <c r="E65" s="39"/>
      <c r="F65" s="34" t="e">
        <f t="shared" si="2"/>
        <v>#DIV/0!</v>
      </c>
      <c r="G65" s="46"/>
      <c r="H65" s="34" t="e">
        <f t="shared" si="1"/>
        <v>#DIV/0!</v>
      </c>
    </row>
    <row r="66" spans="1:8" ht="15.75" hidden="1" x14ac:dyDescent="0.25">
      <c r="A66" s="20" t="s">
        <v>50</v>
      </c>
      <c r="B66" s="34"/>
      <c r="C66" s="34"/>
      <c r="D66" s="34" t="e">
        <f t="shared" si="4"/>
        <v>#DIV/0!</v>
      </c>
      <c r="E66" s="39"/>
      <c r="F66" s="34" t="e">
        <f t="shared" si="2"/>
        <v>#DIV/0!</v>
      </c>
      <c r="G66" s="46"/>
      <c r="H66" s="34" t="e">
        <f t="shared" si="1"/>
        <v>#DIV/0!</v>
      </c>
    </row>
    <row r="67" spans="1:8" ht="15.75" hidden="1" x14ac:dyDescent="0.25">
      <c r="A67" s="20" t="s">
        <v>51</v>
      </c>
      <c r="B67" s="34"/>
      <c r="C67" s="34"/>
      <c r="D67" s="34" t="e">
        <f t="shared" si="4"/>
        <v>#DIV/0!</v>
      </c>
      <c r="E67" s="39"/>
      <c r="F67" s="34" t="e">
        <f t="shared" si="2"/>
        <v>#DIV/0!</v>
      </c>
      <c r="G67" s="46"/>
      <c r="H67" s="34" t="e">
        <f t="shared" si="1"/>
        <v>#DIV/0!</v>
      </c>
    </row>
    <row r="68" spans="1:8" ht="31.5" hidden="1" x14ac:dyDescent="0.25">
      <c r="A68" s="20" t="s">
        <v>52</v>
      </c>
      <c r="B68" s="34"/>
      <c r="C68" s="34"/>
      <c r="D68" s="34" t="e">
        <f t="shared" si="4"/>
        <v>#DIV/0!</v>
      </c>
      <c r="E68" s="39"/>
      <c r="F68" s="34" t="e">
        <f t="shared" si="2"/>
        <v>#DIV/0!</v>
      </c>
      <c r="G68" s="46"/>
      <c r="H68" s="34" t="e">
        <f t="shared" si="1"/>
        <v>#DIV/0!</v>
      </c>
    </row>
    <row r="69" spans="1:8" ht="15.75" hidden="1" customHeight="1" x14ac:dyDescent="0.25">
      <c r="A69" s="20" t="s">
        <v>53</v>
      </c>
      <c r="B69" s="34"/>
      <c r="C69" s="34"/>
      <c r="D69" s="34" t="e">
        <f t="shared" si="4"/>
        <v>#DIV/0!</v>
      </c>
      <c r="E69" s="39"/>
      <c r="F69" s="34" t="e">
        <f t="shared" si="2"/>
        <v>#DIV/0!</v>
      </c>
      <c r="G69" s="46"/>
      <c r="H69" s="34" t="e">
        <f t="shared" si="1"/>
        <v>#DIV/0!</v>
      </c>
    </row>
    <row r="70" spans="1:8" ht="15.75" hidden="1" customHeight="1" x14ac:dyDescent="0.25">
      <c r="A70" s="20" t="s">
        <v>54</v>
      </c>
      <c r="B70" s="34"/>
      <c r="C70" s="34"/>
      <c r="D70" s="34" t="e">
        <f t="shared" si="4"/>
        <v>#DIV/0!</v>
      </c>
      <c r="E70" s="39"/>
      <c r="F70" s="34" t="e">
        <f t="shared" si="2"/>
        <v>#DIV/0!</v>
      </c>
      <c r="G70" s="46"/>
      <c r="H70" s="34" t="e">
        <f t="shared" si="1"/>
        <v>#DIV/0!</v>
      </c>
    </row>
    <row r="71" spans="1:8" ht="16.5" hidden="1" customHeight="1" x14ac:dyDescent="0.25">
      <c r="A71" s="20" t="s">
        <v>55</v>
      </c>
      <c r="B71" s="34"/>
      <c r="C71" s="34"/>
      <c r="D71" s="34" t="e">
        <f t="shared" si="4"/>
        <v>#DIV/0!</v>
      </c>
      <c r="E71" s="39"/>
      <c r="F71" s="34" t="e">
        <f t="shared" si="2"/>
        <v>#DIV/0!</v>
      </c>
      <c r="G71" s="46"/>
      <c r="H71" s="34" t="e">
        <f t="shared" si="1"/>
        <v>#DIV/0!</v>
      </c>
    </row>
    <row r="72" spans="1:8" ht="15.75" hidden="1" customHeight="1" x14ac:dyDescent="0.25">
      <c r="A72" s="20" t="s">
        <v>56</v>
      </c>
      <c r="B72" s="34"/>
      <c r="C72" s="34"/>
      <c r="D72" s="34" t="e">
        <f t="shared" si="4"/>
        <v>#DIV/0!</v>
      </c>
      <c r="E72" s="39"/>
      <c r="F72" s="34" t="e">
        <f t="shared" si="2"/>
        <v>#DIV/0!</v>
      </c>
      <c r="G72" s="46"/>
      <c r="H72" s="34" t="e">
        <f t="shared" si="1"/>
        <v>#DIV/0!</v>
      </c>
    </row>
    <row r="73" spans="1:8" ht="15.75" hidden="1" customHeight="1" x14ac:dyDescent="0.25">
      <c r="A73" s="20" t="s">
        <v>57</v>
      </c>
      <c r="B73" s="34"/>
      <c r="C73" s="34"/>
      <c r="D73" s="34" t="e">
        <f t="shared" si="4"/>
        <v>#DIV/0!</v>
      </c>
      <c r="E73" s="39"/>
      <c r="F73" s="34" t="e">
        <f t="shared" si="2"/>
        <v>#DIV/0!</v>
      </c>
      <c r="G73" s="46"/>
      <c r="H73" s="34" t="e">
        <f t="shared" ref="H73:H86" si="5">G73/E73*100</f>
        <v>#DIV/0!</v>
      </c>
    </row>
    <row r="74" spans="1:8" ht="31.5" hidden="1" x14ac:dyDescent="0.25">
      <c r="A74" s="20" t="s">
        <v>58</v>
      </c>
      <c r="B74" s="34"/>
      <c r="C74" s="34"/>
      <c r="D74" s="34" t="e">
        <f t="shared" si="4"/>
        <v>#DIV/0!</v>
      </c>
      <c r="E74" s="39"/>
      <c r="F74" s="34" t="e">
        <f t="shared" ref="F74:F86" si="6">E74/C74*100</f>
        <v>#DIV/0!</v>
      </c>
      <c r="G74" s="46"/>
      <c r="H74" s="34" t="e">
        <f t="shared" si="5"/>
        <v>#DIV/0!</v>
      </c>
    </row>
    <row r="75" spans="1:8" ht="15.75" hidden="1" x14ac:dyDescent="0.25">
      <c r="A75" s="20" t="s">
        <v>59</v>
      </c>
      <c r="B75" s="34"/>
      <c r="C75" s="34"/>
      <c r="D75" s="34" t="e">
        <f t="shared" si="4"/>
        <v>#DIV/0!</v>
      </c>
      <c r="E75" s="39"/>
      <c r="F75" s="34" t="e">
        <f t="shared" si="6"/>
        <v>#DIV/0!</v>
      </c>
      <c r="G75" s="46"/>
      <c r="H75" s="34" t="e">
        <f t="shared" si="5"/>
        <v>#DIV/0!</v>
      </c>
    </row>
    <row r="76" spans="1:8" ht="15.75" hidden="1" x14ac:dyDescent="0.25">
      <c r="A76" s="20" t="s">
        <v>60</v>
      </c>
      <c r="B76" s="34"/>
      <c r="C76" s="34"/>
      <c r="D76" s="34" t="e">
        <f t="shared" si="4"/>
        <v>#DIV/0!</v>
      </c>
      <c r="E76" s="39"/>
      <c r="F76" s="34" t="e">
        <f t="shared" si="6"/>
        <v>#DIV/0!</v>
      </c>
      <c r="G76" s="46"/>
      <c r="H76" s="34" t="e">
        <f t="shared" si="5"/>
        <v>#DIV/0!</v>
      </c>
    </row>
    <row r="77" spans="1:8" ht="15.75" hidden="1" x14ac:dyDescent="0.25">
      <c r="A77" s="20" t="s">
        <v>61</v>
      </c>
      <c r="B77" s="34"/>
      <c r="C77" s="34"/>
      <c r="D77" s="34" t="e">
        <f t="shared" si="4"/>
        <v>#DIV/0!</v>
      </c>
      <c r="E77" s="39"/>
      <c r="F77" s="34" t="e">
        <f t="shared" si="6"/>
        <v>#DIV/0!</v>
      </c>
      <c r="G77" s="46"/>
      <c r="H77" s="34" t="e">
        <f t="shared" si="5"/>
        <v>#DIV/0!</v>
      </c>
    </row>
    <row r="78" spans="1:8" ht="15.75" hidden="1" x14ac:dyDescent="0.25">
      <c r="A78" s="20" t="s">
        <v>62</v>
      </c>
      <c r="B78" s="34"/>
      <c r="C78" s="34"/>
      <c r="D78" s="34" t="e">
        <f t="shared" si="4"/>
        <v>#DIV/0!</v>
      </c>
      <c r="E78" s="39"/>
      <c r="F78" s="34" t="e">
        <f t="shared" si="6"/>
        <v>#DIV/0!</v>
      </c>
      <c r="G78" s="46"/>
      <c r="H78" s="34" t="e">
        <f t="shared" si="5"/>
        <v>#DIV/0!</v>
      </c>
    </row>
    <row r="79" spans="1:8" ht="31.5" hidden="1" customHeight="1" x14ac:dyDescent="0.25">
      <c r="A79" s="20" t="s">
        <v>63</v>
      </c>
      <c r="B79" s="34"/>
      <c r="C79" s="34"/>
      <c r="D79" s="34" t="e">
        <f t="shared" si="4"/>
        <v>#DIV/0!</v>
      </c>
      <c r="E79" s="39"/>
      <c r="F79" s="34" t="e">
        <f t="shared" si="6"/>
        <v>#DIV/0!</v>
      </c>
      <c r="G79" s="46"/>
      <c r="H79" s="34" t="e">
        <f t="shared" si="5"/>
        <v>#DIV/0!</v>
      </c>
    </row>
    <row r="80" spans="1:8" ht="15.75" hidden="1" x14ac:dyDescent="0.25">
      <c r="A80" s="20" t="s">
        <v>64</v>
      </c>
      <c r="B80" s="34"/>
      <c r="C80" s="34"/>
      <c r="D80" s="34" t="e">
        <f t="shared" si="4"/>
        <v>#DIV/0!</v>
      </c>
      <c r="E80" s="39"/>
      <c r="F80" s="34" t="e">
        <f t="shared" si="6"/>
        <v>#DIV/0!</v>
      </c>
      <c r="G80" s="46"/>
      <c r="H80" s="34" t="e">
        <f t="shared" si="5"/>
        <v>#DIV/0!</v>
      </c>
    </row>
    <row r="81" spans="1:8" ht="31.5" hidden="1" x14ac:dyDescent="0.25">
      <c r="A81" s="20" t="s">
        <v>65</v>
      </c>
      <c r="B81" s="34"/>
      <c r="C81" s="34"/>
      <c r="D81" s="34" t="e">
        <f t="shared" si="4"/>
        <v>#DIV/0!</v>
      </c>
      <c r="E81" s="39"/>
      <c r="F81" s="34" t="e">
        <f t="shared" si="6"/>
        <v>#DIV/0!</v>
      </c>
      <c r="G81" s="46"/>
      <c r="H81" s="34" t="e">
        <f t="shared" si="5"/>
        <v>#DIV/0!</v>
      </c>
    </row>
    <row r="82" spans="1:8" ht="33.75" hidden="1" customHeight="1" x14ac:dyDescent="0.25">
      <c r="A82" s="20" t="s">
        <v>66</v>
      </c>
      <c r="B82" s="34"/>
      <c r="C82" s="34"/>
      <c r="D82" s="34" t="e">
        <f t="shared" si="4"/>
        <v>#DIV/0!</v>
      </c>
      <c r="E82" s="39"/>
      <c r="F82" s="34" t="e">
        <f t="shared" si="6"/>
        <v>#DIV/0!</v>
      </c>
      <c r="G82" s="46"/>
      <c r="H82" s="34" t="e">
        <f t="shared" si="5"/>
        <v>#DIV/0!</v>
      </c>
    </row>
    <row r="83" spans="1:8" ht="31.5" hidden="1" x14ac:dyDescent="0.25">
      <c r="A83" s="20" t="s">
        <v>67</v>
      </c>
      <c r="B83" s="34"/>
      <c r="C83" s="34"/>
      <c r="D83" s="34" t="e">
        <f t="shared" si="4"/>
        <v>#DIV/0!</v>
      </c>
      <c r="E83" s="39"/>
      <c r="F83" s="34" t="e">
        <f t="shared" si="6"/>
        <v>#DIV/0!</v>
      </c>
      <c r="G83" s="46"/>
      <c r="H83" s="34" t="e">
        <f t="shared" si="5"/>
        <v>#DIV/0!</v>
      </c>
    </row>
    <row r="84" spans="1:8" ht="15.75" x14ac:dyDescent="0.25">
      <c r="A84" s="20" t="s">
        <v>89</v>
      </c>
      <c r="B84" s="34">
        <v>145</v>
      </c>
      <c r="C84" s="34">
        <v>130</v>
      </c>
      <c r="D84" s="34">
        <f t="shared" si="4"/>
        <v>89.65517241379311</v>
      </c>
      <c r="E84" s="39">
        <v>134.9</v>
      </c>
      <c r="F84" s="34">
        <f t="shared" si="6"/>
        <v>103.76923076923077</v>
      </c>
      <c r="G84" s="46">
        <v>140.30000000000001</v>
      </c>
      <c r="H84" s="34">
        <f>G84/E84*100</f>
        <v>104.00296515937733</v>
      </c>
    </row>
    <row r="85" spans="1:8" ht="15.75" x14ac:dyDescent="0.25">
      <c r="A85" s="20" t="s">
        <v>88</v>
      </c>
      <c r="B85" s="34">
        <v>200</v>
      </c>
      <c r="C85" s="34">
        <v>2500</v>
      </c>
      <c r="D85" s="34">
        <f t="shared" si="4"/>
        <v>1250</v>
      </c>
      <c r="E85" s="39">
        <v>200</v>
      </c>
      <c r="F85" s="34">
        <f t="shared" si="6"/>
        <v>8</v>
      </c>
      <c r="G85" s="46">
        <v>208</v>
      </c>
      <c r="H85" s="34">
        <f>G85/E85*100</f>
        <v>104</v>
      </c>
    </row>
    <row r="86" spans="1:8" ht="22.5" customHeight="1" x14ac:dyDescent="0.2">
      <c r="A86" s="21" t="s">
        <v>68</v>
      </c>
      <c r="B86" s="37">
        <f>SUM(B23:B85)</f>
        <v>44334.400000000001</v>
      </c>
      <c r="C86" s="37">
        <f>SUM(C23:C85)</f>
        <v>47966.400000000001</v>
      </c>
      <c r="D86" s="34">
        <f t="shared" si="4"/>
        <v>108.19228409542025</v>
      </c>
      <c r="E86" s="37">
        <f>SUM(E23:E85)</f>
        <v>49018.100000000013</v>
      </c>
      <c r="F86" s="34">
        <f t="shared" si="6"/>
        <v>102.19257647019582</v>
      </c>
      <c r="G86" s="37">
        <f>SUM(G23:G85)</f>
        <v>49738.500000000007</v>
      </c>
      <c r="H86" s="34">
        <f t="shared" si="5"/>
        <v>101.46966120677871</v>
      </c>
    </row>
    <row r="87" spans="1:8" ht="21" customHeight="1" x14ac:dyDescent="0.2">
      <c r="A87" s="21" t="s">
        <v>69</v>
      </c>
      <c r="B87" s="37">
        <f>B21-B86</f>
        <v>-5590</v>
      </c>
      <c r="C87" s="37">
        <f>C21-C86</f>
        <v>-5235.8000000000102</v>
      </c>
      <c r="D87" s="34">
        <f t="shared" si="4"/>
        <v>93.663685152057425</v>
      </c>
      <c r="E87" s="38">
        <f>E21-E86</f>
        <v>-2386.2000000000116</v>
      </c>
      <c r="F87" s="34">
        <v>0</v>
      </c>
      <c r="G87" s="37">
        <f>G21-G86</f>
        <v>-2147.6000000000058</v>
      </c>
      <c r="H87" s="34">
        <v>0</v>
      </c>
    </row>
    <row r="88" spans="1:8" ht="78.75" hidden="1" x14ac:dyDescent="0.2">
      <c r="A88" s="22" t="s">
        <v>70</v>
      </c>
      <c r="B88" s="23"/>
      <c r="C88" s="23"/>
      <c r="D88" s="23"/>
      <c r="E88" s="45"/>
      <c r="F88" s="45"/>
      <c r="G88" s="45"/>
      <c r="H88" s="45"/>
    </row>
    <row r="89" spans="1:8" ht="94.5" hidden="1" x14ac:dyDescent="0.2">
      <c r="A89" s="24" t="s">
        <v>71</v>
      </c>
      <c r="B89" s="25"/>
      <c r="C89" s="25"/>
      <c r="D89" s="25"/>
      <c r="E89" s="45"/>
      <c r="F89" s="45"/>
      <c r="G89" s="45"/>
      <c r="H89" s="45"/>
    </row>
    <row r="90" spans="1:8" ht="47.25" hidden="1" x14ac:dyDescent="0.2">
      <c r="A90" s="22" t="s">
        <v>72</v>
      </c>
      <c r="B90" s="23"/>
      <c r="C90" s="23"/>
      <c r="D90" s="23"/>
      <c r="E90" s="45"/>
      <c r="F90" s="45"/>
      <c r="G90" s="45"/>
      <c r="H90" s="45"/>
    </row>
    <row r="91" spans="1:8" ht="47.25" hidden="1" x14ac:dyDescent="0.2">
      <c r="A91" s="24" t="s">
        <v>73</v>
      </c>
      <c r="B91" s="25"/>
      <c r="C91" s="25"/>
      <c r="D91" s="25"/>
      <c r="E91" s="45"/>
      <c r="F91" s="45"/>
      <c r="G91" s="45"/>
      <c r="H91" s="45"/>
    </row>
    <row r="92" spans="1:8" ht="31.5" hidden="1" x14ac:dyDescent="0.2">
      <c r="A92" s="22" t="s">
        <v>74</v>
      </c>
      <c r="B92" s="23"/>
      <c r="C92" s="23"/>
      <c r="D92" s="23"/>
      <c r="E92" s="45"/>
      <c r="F92" s="45"/>
      <c r="G92" s="45"/>
      <c r="H92" s="45"/>
    </row>
    <row r="93" spans="1:8" ht="47.25" hidden="1" x14ac:dyDescent="0.2">
      <c r="A93" s="24" t="s">
        <v>75</v>
      </c>
      <c r="B93" s="25"/>
      <c r="C93" s="25"/>
      <c r="D93" s="25"/>
      <c r="E93" s="45"/>
      <c r="F93" s="45"/>
      <c r="G93" s="45"/>
      <c r="H93" s="45"/>
    </row>
    <row r="94" spans="1:8" ht="15.75" hidden="1" x14ac:dyDescent="0.2">
      <c r="A94" s="26" t="s">
        <v>76</v>
      </c>
      <c r="B94" s="23"/>
      <c r="C94" s="23"/>
      <c r="D94" s="23"/>
      <c r="E94" s="45"/>
      <c r="F94" s="45"/>
      <c r="G94" s="45"/>
      <c r="H94" s="45"/>
    </row>
    <row r="95" spans="1:8" ht="15.75" hidden="1" x14ac:dyDescent="0.2">
      <c r="A95" s="27" t="s">
        <v>77</v>
      </c>
      <c r="B95" s="25"/>
      <c r="C95" s="25"/>
      <c r="D95" s="25"/>
      <c r="E95" s="45"/>
      <c r="F95" s="45"/>
      <c r="G95" s="45"/>
      <c r="H95" s="45"/>
    </row>
    <row r="96" spans="1:8" ht="15.75" hidden="1" x14ac:dyDescent="0.2">
      <c r="A96" s="27" t="s">
        <v>78</v>
      </c>
      <c r="B96" s="25"/>
      <c r="C96" s="25"/>
      <c r="D96" s="25"/>
      <c r="E96" s="45"/>
      <c r="F96" s="45"/>
      <c r="G96" s="45"/>
      <c r="H96" s="45"/>
    </row>
    <row r="97" spans="1:8" ht="27" customHeight="1" x14ac:dyDescent="0.2">
      <c r="A97" s="54"/>
      <c r="B97" s="54"/>
      <c r="C97" s="54"/>
      <c r="D97" s="54"/>
      <c r="E97" s="45"/>
      <c r="F97" s="45"/>
      <c r="G97" s="45"/>
      <c r="H97" s="45"/>
    </row>
    <row r="98" spans="1:8" ht="51" customHeight="1" x14ac:dyDescent="0.2">
      <c r="A98" s="53"/>
      <c r="B98" s="53"/>
      <c r="C98" s="53"/>
      <c r="D98" s="53"/>
    </row>
    <row r="99" spans="1:8" ht="3.75" hidden="1" customHeight="1" x14ac:dyDescent="0.2"/>
    <row r="100" spans="1:8" ht="21" customHeight="1" x14ac:dyDescent="0.2"/>
    <row r="101" spans="1:8" ht="16.5" customHeight="1" x14ac:dyDescent="0.2">
      <c r="A101" s="6"/>
      <c r="B101" s="7"/>
      <c r="C101" s="7"/>
      <c r="D101" s="7"/>
    </row>
    <row r="102" spans="1:8" ht="15.75" x14ac:dyDescent="0.2">
      <c r="A102" s="6"/>
    </row>
  </sheetData>
  <mergeCells count="10">
    <mergeCell ref="A98:D98"/>
    <mergeCell ref="B6:D6"/>
    <mergeCell ref="A97:D97"/>
    <mergeCell ref="A7:H7"/>
    <mergeCell ref="A8:H8"/>
    <mergeCell ref="E1:H1"/>
    <mergeCell ref="C2:H2"/>
    <mergeCell ref="C3:H3"/>
    <mergeCell ref="C4:H4"/>
    <mergeCell ref="B5:D5"/>
  </mergeCells>
  <phoneticPr fontId="0" type="noConversion"/>
  <printOptions horizontalCentered="1"/>
  <pageMargins left="0.17" right="0.19685039370078741" top="0.22" bottom="0.19685039370078741" header="0.2" footer="7.874015748031496E-2"/>
  <pageSetup paperSize="9" scale="68" orientation="portrait" r:id="rId1"/>
  <headerFooter alignWithMargins="0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минфин РО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Пользователь Windows</cp:lastModifiedBy>
  <cp:lastPrinted>2019-11-19T05:17:28Z</cp:lastPrinted>
  <dcterms:created xsi:type="dcterms:W3CDTF">2007-08-20T13:17:09Z</dcterms:created>
  <dcterms:modified xsi:type="dcterms:W3CDTF">2021-11-11T13:52:37Z</dcterms:modified>
</cp:coreProperties>
</file>