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ормирование бюджета 2022-2024\Приложения к проекту бюджета 2022 года\Пояснительная\Пояснительная\"/>
    </mc:Choice>
  </mc:AlternateContent>
  <bookViews>
    <workbookView xWindow="32760" yWindow="90" windowWidth="20730" windowHeight="11760"/>
  </bookViews>
  <sheets>
    <sheet name="Реестр доходов 2022-2024" sheetId="1" r:id="rId1"/>
  </sheets>
  <definedNames>
    <definedName name="_xlnm._FilterDatabase" localSheetId="0" hidden="1">'Реестр доходов 2022-2024'!$A$11:$J$78</definedName>
    <definedName name="_xlnm.Print_Titles" localSheetId="0">'Реестр доходов 2022-2024'!$9:$11</definedName>
  </definedNames>
  <calcPr calcId="162913"/>
</workbook>
</file>

<file path=xl/calcChain.xml><?xml version="1.0" encoding="utf-8"?>
<calcChain xmlns="http://schemas.openxmlformats.org/spreadsheetml/2006/main">
  <c r="J61" i="1" l="1"/>
  <c r="I61" i="1"/>
  <c r="H61" i="1"/>
  <c r="G74" i="1"/>
  <c r="G70" i="1"/>
  <c r="G58" i="1"/>
  <c r="G46" i="1"/>
  <c r="G48" i="1"/>
  <c r="G41" i="1"/>
  <c r="G37" i="1"/>
  <c r="G30" i="1"/>
  <c r="G34" i="1"/>
  <c r="G16" i="1"/>
  <c r="F52" i="1" l="1"/>
  <c r="J49" i="1"/>
  <c r="I49" i="1"/>
  <c r="H49" i="1"/>
  <c r="G49" i="1"/>
  <c r="F49" i="1"/>
  <c r="E49" i="1"/>
  <c r="J52" i="1"/>
  <c r="I52" i="1"/>
  <c r="H52" i="1"/>
  <c r="G52" i="1"/>
  <c r="E52" i="1"/>
  <c r="F50" i="1"/>
  <c r="F68" i="1"/>
  <c r="F45" i="1"/>
  <c r="E66" i="1"/>
  <c r="G33" i="1"/>
  <c r="E33" i="1"/>
  <c r="F76" i="1" l="1"/>
  <c r="F19" i="1" l="1"/>
  <c r="J47" i="1"/>
  <c r="I47" i="1"/>
  <c r="H47" i="1"/>
  <c r="G47" i="1"/>
  <c r="F47" i="1"/>
  <c r="E47" i="1"/>
  <c r="J76" i="1"/>
  <c r="J75" i="1" s="1"/>
  <c r="H19" i="1"/>
  <c r="I19" i="1"/>
  <c r="J19" i="1"/>
  <c r="G32" i="1"/>
  <c r="H33" i="1"/>
  <c r="H32" i="1" s="1"/>
  <c r="H31" i="1" s="1"/>
  <c r="I33" i="1"/>
  <c r="I32" i="1" s="1"/>
  <c r="J33" i="1"/>
  <c r="J32" i="1" s="1"/>
  <c r="G36" i="1"/>
  <c r="G35" i="1" s="1"/>
  <c r="H36" i="1"/>
  <c r="H35" i="1" s="1"/>
  <c r="I36" i="1"/>
  <c r="I35" i="1" s="1"/>
  <c r="J36" i="1"/>
  <c r="J35" i="1" s="1"/>
  <c r="J29" i="1"/>
  <c r="J28" i="1" s="1"/>
  <c r="G29" i="1"/>
  <c r="G28" i="1" s="1"/>
  <c r="H29" i="1"/>
  <c r="H28" i="1" s="1"/>
  <c r="I29" i="1"/>
  <c r="I28" i="1" s="1"/>
  <c r="G25" i="1"/>
  <c r="G24" i="1" s="1"/>
  <c r="G23" i="1" s="1"/>
  <c r="H25" i="1"/>
  <c r="H24" i="1" s="1"/>
  <c r="H23" i="1" s="1"/>
  <c r="I25" i="1"/>
  <c r="I24" i="1" s="1"/>
  <c r="I23" i="1" s="1"/>
  <c r="J25" i="1"/>
  <c r="J24" i="1" s="1"/>
  <c r="J23" i="1" s="1"/>
  <c r="G15" i="1"/>
  <c r="G14" i="1" s="1"/>
  <c r="G13" i="1" s="1"/>
  <c r="G39" i="1"/>
  <c r="G38" i="1" s="1"/>
  <c r="G45" i="1"/>
  <c r="G44" i="1" s="1"/>
  <c r="G43" i="1" s="1"/>
  <c r="G57" i="1"/>
  <c r="G56" i="1" s="1"/>
  <c r="G55" i="1" s="1"/>
  <c r="H15" i="1"/>
  <c r="H39" i="1"/>
  <c r="H38" i="1" s="1"/>
  <c r="H45" i="1"/>
  <c r="H44" i="1" s="1"/>
  <c r="H43" i="1" s="1"/>
  <c r="H57" i="1"/>
  <c r="H56" i="1" s="1"/>
  <c r="H55" i="1" s="1"/>
  <c r="I15" i="1"/>
  <c r="I14" i="1" s="1"/>
  <c r="I13" i="1" s="1"/>
  <c r="I39" i="1"/>
  <c r="I38" i="1" s="1"/>
  <c r="I45" i="1"/>
  <c r="I44" i="1" s="1"/>
  <c r="I43" i="1" s="1"/>
  <c r="I42" i="1" s="1"/>
  <c r="I57" i="1"/>
  <c r="I56" i="1" s="1"/>
  <c r="I55" i="1" s="1"/>
  <c r="J15" i="1"/>
  <c r="J14" i="1" s="1"/>
  <c r="J13" i="1" s="1"/>
  <c r="J39" i="1"/>
  <c r="J38" i="1" s="1"/>
  <c r="J45" i="1"/>
  <c r="J44" i="1" s="1"/>
  <c r="J43" i="1" s="1"/>
  <c r="J57" i="1"/>
  <c r="J56" i="1" s="1"/>
  <c r="J55" i="1" s="1"/>
  <c r="E39" i="1"/>
  <c r="E38" i="1" s="1"/>
  <c r="J66" i="1"/>
  <c r="J65" i="1" s="1"/>
  <c r="J69" i="1"/>
  <c r="J68" i="1" s="1"/>
  <c r="J73" i="1"/>
  <c r="J72" i="1" s="1"/>
  <c r="J71" i="1" s="1"/>
  <c r="G66" i="1"/>
  <c r="G65" i="1" s="1"/>
  <c r="G69" i="1"/>
  <c r="G68" i="1" s="1"/>
  <c r="G73" i="1"/>
  <c r="G72" i="1" s="1"/>
  <c r="G76" i="1"/>
  <c r="G75" i="1" s="1"/>
  <c r="H66" i="1"/>
  <c r="H65" i="1" s="1"/>
  <c r="H69" i="1"/>
  <c r="H68" i="1" s="1"/>
  <c r="H73" i="1"/>
  <c r="H72" i="1" s="1"/>
  <c r="H76" i="1"/>
  <c r="H75" i="1" s="1"/>
  <c r="I66" i="1"/>
  <c r="I69" i="1"/>
  <c r="I68" i="1" s="1"/>
  <c r="I73" i="1"/>
  <c r="I72" i="1" s="1"/>
  <c r="I76" i="1"/>
  <c r="I75" i="1" s="1"/>
  <c r="F75" i="1"/>
  <c r="E76" i="1"/>
  <c r="E75" i="1" s="1"/>
  <c r="F73" i="1"/>
  <c r="F72" i="1" s="1"/>
  <c r="E73" i="1"/>
  <c r="E72" i="1" s="1"/>
  <c r="F69" i="1"/>
  <c r="E69" i="1"/>
  <c r="E68" i="1" s="1"/>
  <c r="F66" i="1"/>
  <c r="F65" i="1" s="1"/>
  <c r="E65" i="1"/>
  <c r="F57" i="1"/>
  <c r="F56" i="1" s="1"/>
  <c r="F55" i="1" s="1"/>
  <c r="E57" i="1"/>
  <c r="E56" i="1" s="1"/>
  <c r="E55" i="1" s="1"/>
  <c r="F44" i="1"/>
  <c r="F43" i="1" s="1"/>
  <c r="E45" i="1"/>
  <c r="E44" i="1" s="1"/>
  <c r="E43" i="1" s="1"/>
  <c r="J40" i="1"/>
  <c r="F40" i="1"/>
  <c r="G40" i="1"/>
  <c r="H40" i="1"/>
  <c r="I40" i="1"/>
  <c r="E40" i="1"/>
  <c r="F39" i="1"/>
  <c r="F38" i="1" s="1"/>
  <c r="F36" i="1"/>
  <c r="F35" i="1" s="1"/>
  <c r="E36" i="1"/>
  <c r="E35" i="1" s="1"/>
  <c r="F33" i="1"/>
  <c r="F32" i="1" s="1"/>
  <c r="E32" i="1"/>
  <c r="F29" i="1"/>
  <c r="F28" i="1" s="1"/>
  <c r="E29" i="1"/>
  <c r="E28" i="1" s="1"/>
  <c r="E19" i="1"/>
  <c r="E15" i="1"/>
  <c r="F15" i="1"/>
  <c r="F14" i="1" s="1"/>
  <c r="F25" i="1"/>
  <c r="F24" i="1" s="1"/>
  <c r="F23" i="1" s="1"/>
  <c r="E25" i="1"/>
  <c r="E24" i="1" s="1"/>
  <c r="E23" i="1" s="1"/>
  <c r="J42" i="1" l="1"/>
  <c r="G71" i="1"/>
  <c r="J64" i="1"/>
  <c r="H14" i="1"/>
  <c r="H13" i="1" s="1"/>
  <c r="E14" i="1"/>
  <c r="E13" i="1" s="1"/>
  <c r="H42" i="1"/>
  <c r="I31" i="1"/>
  <c r="I27" i="1" s="1"/>
  <c r="I12" i="1" s="1"/>
  <c r="F42" i="1"/>
  <c r="G31" i="1"/>
  <c r="G27" i="1" s="1"/>
  <c r="H71" i="1"/>
  <c r="I71" i="1"/>
  <c r="F71" i="1"/>
  <c r="E71" i="1"/>
  <c r="E64" i="1"/>
  <c r="F64" i="1"/>
  <c r="G64" i="1"/>
  <c r="H64" i="1"/>
  <c r="G42" i="1"/>
  <c r="E42" i="1"/>
  <c r="F31" i="1"/>
  <c r="F27" i="1" s="1"/>
  <c r="H27" i="1"/>
  <c r="F13" i="1"/>
  <c r="J31" i="1"/>
  <c r="J27" i="1" s="1"/>
  <c r="J12" i="1" s="1"/>
  <c r="I64" i="1"/>
  <c r="E31" i="1"/>
  <c r="E27" i="1" s="1"/>
  <c r="H60" i="1" l="1"/>
  <c r="I60" i="1"/>
  <c r="I78" i="1" s="1"/>
  <c r="G61" i="1"/>
  <c r="G60" i="1" s="1"/>
  <c r="J60" i="1"/>
  <c r="J78" i="1" s="1"/>
  <c r="F61" i="1"/>
  <c r="E61" i="1"/>
  <c r="E60" i="1" s="1"/>
  <c r="G12" i="1"/>
  <c r="E12" i="1"/>
  <c r="F12" i="1"/>
  <c r="H12" i="1"/>
  <c r="F60" i="1"/>
  <c r="E78" i="1" l="1"/>
  <c r="H78" i="1"/>
  <c r="G78" i="1"/>
  <c r="F78" i="1"/>
</calcChain>
</file>

<file path=xl/sharedStrings.xml><?xml version="1.0" encoding="utf-8"?>
<sst xmlns="http://schemas.openxmlformats.org/spreadsheetml/2006/main" count="183" uniqueCount="147">
  <si>
    <t>Наименование бюджета</t>
  </si>
  <si>
    <t>Единица измерения</t>
  </si>
  <si>
    <t>тыс. рублей</t>
  </si>
  <si>
    <t>Группа источников доходов бюджета / источник дохода бюджета</t>
  </si>
  <si>
    <t>Наименование главного администратора доходов бюджета</t>
  </si>
  <si>
    <t>Прогноз доходов бюджета</t>
  </si>
  <si>
    <t>наименование</t>
  </si>
  <si>
    <t>код классификации доходов бюджета</t>
  </si>
  <si>
    <t>идентификационный код по перечню источников доходов бюджетов Российской Федерации*</t>
  </si>
  <si>
    <t>4</t>
  </si>
  <si>
    <t>5</t>
  </si>
  <si>
    <t>6</t>
  </si>
  <si>
    <t>7</t>
  </si>
  <si>
    <t>8</t>
  </si>
  <si>
    <t>9</t>
  </si>
  <si>
    <t>10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</si>
  <si>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</si>
  <si>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</si>
  <si>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</si>
  <si>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</si>
  <si>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Управление Федеральной налоговой службы по Ростовской области</t>
  </si>
  <si>
    <t>Налог на доходы физических лиц</t>
  </si>
  <si>
    <t>000 1 01 02000 01 0000 110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</si>
  <si>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</si>
  <si>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000 1 01 02010 01 0000 110</t>
  </si>
  <si>
    <t>182 1 01 02010 01 0000 110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</si>
  <si>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</si>
  <si>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</si>
  <si>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182 1 01 02030 01 0000 110</t>
  </si>
  <si>
    <t>НАЛОГИ НА СОВОКУПНЫЙ ДОХОД</t>
  </si>
  <si>
    <t xml:space="preserve">000 1 05 00000 00 0000 000 </t>
  </si>
  <si>
    <t>НАЛОГИ НА ИМУЩЕСТВО</t>
  </si>
  <si>
    <t xml:space="preserve">000 1 06 00000 00 0000 000 </t>
  </si>
  <si>
    <t>ГОСУДАРСТВЕННАЯ ПОШЛИНА</t>
  </si>
  <si>
    <t xml:space="preserve">000 1 08 00000 00 0000 000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</si>
  <si>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</si>
  <si>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000 1 11 00000 00 0000 000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</si>
  <si>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</si>
  <si>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</si>
  <si>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ШТРАФЫ, САНКЦИИ, ВОЗМЕЩЕНИЕ УЩЕРБА</t>
  </si>
  <si>
    <t xml:space="preserve">000 1 16 00000 00 0000 000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</si>
  <si>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</si>
  <si>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</si>
  <si>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</si>
  <si>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</si>
  <si>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</si>
  <si>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</si>
  <si>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</si>
  <si>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</si>
  <si>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 xml:space="preserve">000 2 02 40000 00 0000 151 </t>
  </si>
  <si>
    <t>Итого</t>
  </si>
  <si>
    <t>* Заполняется при формировании перечня источников доходов бюджетов в государственной интегрированной информационной системе управления общественными финансами «Электронный бюджет».</t>
  </si>
  <si>
    <t>(заполняется по ВСЕМ доходным источникам местного бюджета  с учетом кода главного администратора доходов бюджета)</t>
  </si>
  <si>
    <t>Наименование финансового органа / 
(администрации поселения)</t>
  </si>
  <si>
    <t>000 2 02 35118 00 0000 151</t>
  </si>
  <si>
    <t>Единый сельскохозяйственный налог</t>
  </si>
  <si>
    <t xml:space="preserve">000 1 05 03000 01 0000 110 </t>
  </si>
  <si>
    <t xml:space="preserve">000 1 05 03010 01 0000 110 </t>
  </si>
  <si>
    <t xml:space="preserve">182 1 05 03010 01 0000 110 </t>
  </si>
  <si>
    <t xml:space="preserve">000 1 06 01000 00 0000 110 </t>
  </si>
  <si>
    <t>Налог на имущество физических лиц</t>
  </si>
  <si>
    <t xml:space="preserve"> </t>
  </si>
  <si>
    <t xml:space="preserve">000 1 06 01030 10 0000 110 </t>
  </si>
  <si>
    <t xml:space="preserve">182 1 06 01030 10 0000 110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</si>
  <si>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</si>
  <si>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</si>
  <si>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</si>
  <si>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</si>
  <si>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</si>
  <si>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</si>
  <si>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</si>
  <si>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</si>
  <si>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182 106 06043 10 0000 110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</si>
  <si>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</si>
  <si>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</si>
  <si>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000 1 11 05000 00 0000 120</t>
  </si>
  <si>
    <t>000 1 11 05030 00 0000 120</t>
  </si>
  <si>
    <t>000 1 11 05035 10 0000 120</t>
  </si>
  <si>
    <t>951 1 11 05035 10 0000 120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</si>
  <si>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</si>
  <si>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</si>
  <si>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</si>
  <si>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</si>
  <si>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802 1 16 51040 02 0000 140</t>
  </si>
  <si>
    <t>857 1 16 51040 02 0000 140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</si>
  <si>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</si>
  <si>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</si>
  <si>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</si>
  <si>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</si>
  <si>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000 2 02 30024 10 0000 151</t>
  </si>
  <si>
    <t>951 2 02 30024 10 0000 151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</si>
  <si>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</si>
  <si>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</si>
  <si>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951 2 02 35118 10 0000 151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</si>
  <si>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</si>
  <si>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</si>
  <si>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</si>
  <si>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</si>
  <si>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951 2 02 40014 10 0000 151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</si>
  <si>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</si>
  <si>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</si>
  <si>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</si>
  <si>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000 2 02 49999 10 0000 151</t>
  </si>
  <si>
    <t>951 2 02 49999 10 0000 151</t>
  </si>
  <si>
    <t>000 1 08 04000 01 0000 110</t>
  </si>
  <si>
    <t>000 1 06 06043 10 0000 110</t>
  </si>
  <si>
    <t>000 1 06 06040 00 0000 110</t>
  </si>
  <si>
    <t>000 1 06 06033 10 0000 110</t>
  </si>
  <si>
    <t>182 1 06 06033 10 0000 110</t>
  </si>
  <si>
    <t>951 1 08 04020 01 0000 110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</si>
  <si>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</si>
  <si>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</si>
  <si>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Правительство Ростовской области</t>
  </si>
  <si>
    <t>Административная инспекция Ростовской области</t>
  </si>
  <si>
    <t xml:space="preserve"> Реестр источников доходов бюджета Грушевского сельского поселения Аксайского района</t>
  </si>
  <si>
    <t>Администрация Грушевского сельского поселения</t>
  </si>
  <si>
    <t>бюджет Грушевского сельского поселения Аксайского района</t>
  </si>
  <si>
    <t>Глава Администрации Грушевского сельского поселения</t>
  </si>
  <si>
    <t>Н.Л. Онищенко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</si>
  <si>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</si>
  <si>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</si>
  <si>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 xml:space="preserve">000 1 11 05070 00 0000 120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</si>
  <si>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</si>
  <si>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</si>
  <si>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000 1 01 02020 01 0000 110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</si>
  <si>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</si>
  <si>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МАТЕРИАЛЬНЫХ И НЕМАТЕРИАЛЬНЫХ АКТИВОВ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</si>
  <si>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</si>
  <si>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ОКАЗАНИЯ ПЛАТНЫХ УСЛУГ И КОМПЕНСАЦИИ ЗАТРАТ ГОСУДАРСТВА</t>
  </si>
  <si>
    <t xml:space="preserve">951  1 11 05075 10 0000 120 </t>
  </si>
  <si>
    <t>951 114 02053 10 0000 410</t>
  </si>
  <si>
    <t>000 114 02050 00 0000 410</t>
  </si>
  <si>
    <t>951 113 02065 10 0000 130</t>
  </si>
  <si>
    <t>000 113 02060 00 0000 130</t>
  </si>
  <si>
    <t>000 114 00000 00 0000 000</t>
  </si>
  <si>
    <t>000 113 00000 00 0000 000</t>
  </si>
  <si>
    <t>на 2022 год и плановый период 2023 и 2024 годов</t>
  </si>
  <si>
    <t>Прогноз доходов бюджета на 2021 год (текущий финансовый год)</t>
  </si>
  <si>
    <t>Кассовые поступления в текущем финансовом году (по состоянию на 01.11.2021г.)</t>
  </si>
  <si>
    <t>Оценка исполнения 2021 года (текущий финансовый год)</t>
  </si>
  <si>
    <t>на 2022 год (очередной финансовый год)</t>
  </si>
  <si>
    <t>на 2023 год (первый год планового периода)</t>
  </si>
  <si>
    <t>на 2024 год (второй год планового периода)</t>
  </si>
  <si>
    <t>182 1 01 02080 01 0000 110</t>
  </si>
  <si>
    <t>000 1 01 02080 01 0000 110</t>
  </si>
  <si>
    <t>Налог на доходы физических лиц в части суммы налога, превышающей 650 000 рублей,относящейся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</si>
  <si>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951 2 02 15001 00 0000 150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</si>
</sst>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 ;[Red]\-#,##0.0\ "/>
    <numFmt numFmtId="165" formatCode="?"/>
    <numFmt numFmtId="166" formatCode="#,##0.00_ ;[Red]\-#,##0.00\ "/>
    <numFmt numFmtId="167" formatCode="#,##0.0"/>
  </numFmts>
  <fonts count="15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Arial Cyr"/>
    </font>
    <font>
      <b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indexed="8"/>
      <name val="Calibri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8" fillId="0" borderId="0"/>
  </cellStyleXfs>
  <cellXfs count="79">
    <xf numFmtId="0" fontId="0" fillId="0" borderId="0" xfId="0"/>
    <xf numFmtId="0" fontId="1" fillId="0" borderId="0" xfId="0" applyFont="1" applyFill="1" applyBorder="1"/>
    <xf numFmtId="0" fontId="0" fillId="0" borderId="0" xfId="0" applyFill="1"/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11" fontId="1" fillId="0" borderId="2" xfId="0" applyNumberFormat="1" applyFont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Border="1" applyAlignment="1">
      <alignment vertical="center" wrapText="1"/>
    </xf>
    <xf numFmtId="165" fontId="3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49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11" fontId="3" fillId="2" borderId="2" xfId="0" applyNumberFormat="1" applyFont="1" applyFill="1" applyBorder="1" applyAlignment="1">
      <alignment vertical="center" wrapText="1"/>
    </xf>
    <xf numFmtId="49" fontId="5" fillId="0" borderId="2" xfId="0" applyNumberFormat="1" applyFont="1" applyBorder="1" applyAlignment="1" applyProtection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6" fontId="0" fillId="0" borderId="0" xfId="0" applyNumberFormat="1" applyFill="1"/>
    <xf numFmtId="164" fontId="0" fillId="0" borderId="0" xfId="0" applyNumberFormat="1" applyFill="1"/>
    <xf numFmtId="0" fontId="1" fillId="0" borderId="0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3" xfId="0" applyFont="1" applyFill="1" applyBorder="1" applyAlignment="1">
      <alignment wrapText="1"/>
    </xf>
    <xf numFmtId="0" fontId="10" fillId="0" borderId="2" xfId="0" applyFont="1" applyBorder="1" applyAlignment="1">
      <alignment horizontal="justify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4" xfId="0" applyFont="1" applyBorder="1" applyAlignment="1">
      <alignment wrapText="1"/>
    </xf>
    <xf numFmtId="167" fontId="10" fillId="3" borderId="2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justify" vertical="top" wrapText="1"/>
    </xf>
    <xf numFmtId="167" fontId="12" fillId="0" borderId="2" xfId="0" applyNumberFormat="1" applyFont="1" applyBorder="1" applyAlignment="1">
      <alignment horizontal="center" vertical="center" wrapText="1"/>
    </xf>
    <xf numFmtId="167" fontId="13" fillId="0" borderId="2" xfId="1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167" fontId="14" fillId="0" borderId="2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4" borderId="5" xfId="0" applyFont="1" applyFill="1" applyBorder="1" applyAlignment="1">
      <alignment horizontal="justify" vertical="top" wrapText="1"/>
    </xf>
    <xf numFmtId="49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/>
    </xf>
    <xf numFmtId="49" fontId="1" fillId="4" borderId="2" xfId="0" applyNumberFormat="1" applyFont="1" applyFill="1" applyBorder="1" applyAlignment="1">
      <alignment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7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1" fontId="3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49" fontId="1" fillId="3" borderId="2" xfId="0" applyNumberFormat="1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1" fontId="1" fillId="3" borderId="2" xfId="0" applyNumberFormat="1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167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tabSelected="1" zoomScale="70" zoomScaleNormal="70" zoomScaleSheetLayoutView="90" workbookViewId="0">
      <pane ySplit="11" topLeftCell="A77" activePane="bottomLeft" state="frozen"/>
      <selection pane="bottomLeft" activeCell="M81" sqref="M81"/>
    </sheetView>
  </sheetViews>
  <sheetFormatPr defaultRowHeight="12.75" x14ac:dyDescent="0.2"/>
  <cols>
    <col min="1" max="1" width="40.7109375" style="2" customWidth="1"/>
    <col min="2" max="2" width="32.28515625" style="2" customWidth="1"/>
    <col min="3" max="3" width="15.42578125" style="2" customWidth="1"/>
    <col min="4" max="4" width="24" style="2" customWidth="1"/>
    <col min="5" max="5" width="17.140625" style="2" customWidth="1"/>
    <col min="6" max="6" width="16.5703125" style="2" customWidth="1"/>
    <col min="7" max="7" width="17.140625" style="2" customWidth="1"/>
    <col min="8" max="8" width="18" style="2" customWidth="1"/>
    <col min="9" max="9" width="17.7109375" style="2" customWidth="1"/>
    <col min="10" max="10" width="17.140625" style="2" customWidth="1"/>
    <col min="11" max="16384" width="9.140625" style="2"/>
  </cols>
  <sheetData>
    <row r="1" spans="1:1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20.25" x14ac:dyDescent="0.3">
      <c r="A2" s="69" t="s">
        <v>114</v>
      </c>
      <c r="B2" s="69"/>
      <c r="C2" s="69"/>
      <c r="D2" s="69"/>
      <c r="E2" s="69"/>
      <c r="F2" s="69"/>
      <c r="G2" s="69"/>
      <c r="H2" s="69"/>
      <c r="I2" s="69"/>
      <c r="J2" s="69"/>
    </row>
    <row r="3" spans="1:14" ht="20.25" x14ac:dyDescent="0.3">
      <c r="A3" s="69" t="s">
        <v>136</v>
      </c>
      <c r="B3" s="69"/>
      <c r="C3" s="69"/>
      <c r="D3" s="69"/>
      <c r="E3" s="69"/>
      <c r="F3" s="69"/>
      <c r="G3" s="69"/>
      <c r="H3" s="69"/>
      <c r="I3" s="69"/>
      <c r="J3" s="69"/>
    </row>
    <row r="4" spans="1:14" ht="20.25" hidden="1" x14ac:dyDescent="0.3">
      <c r="A4" s="76" t="s">
        <v>52</v>
      </c>
      <c r="B4" s="76"/>
      <c r="C4" s="76"/>
      <c r="D4" s="76"/>
      <c r="E4" s="76"/>
      <c r="F4" s="76"/>
      <c r="G4" s="76"/>
      <c r="H4" s="76"/>
      <c r="I4" s="76"/>
      <c r="J4" s="76"/>
    </row>
    <row r="5" spans="1:14" ht="31.5" x14ac:dyDescent="0.25">
      <c r="A5" s="30" t="s">
        <v>53</v>
      </c>
      <c r="B5" s="64" t="s">
        <v>115</v>
      </c>
      <c r="C5" s="64"/>
      <c r="D5" s="64"/>
      <c r="E5" s="4"/>
      <c r="F5" s="4"/>
      <c r="G5" s="4"/>
      <c r="H5" s="4"/>
      <c r="I5" s="4"/>
      <c r="J5" s="4"/>
    </row>
    <row r="6" spans="1:14" ht="15.75" x14ac:dyDescent="0.25">
      <c r="A6" s="4" t="s">
        <v>0</v>
      </c>
      <c r="B6" s="64" t="s">
        <v>116</v>
      </c>
      <c r="C6" s="64"/>
      <c r="D6" s="64"/>
      <c r="E6" s="4"/>
      <c r="F6" s="4"/>
      <c r="G6" s="4"/>
      <c r="H6" s="4"/>
      <c r="I6" s="4"/>
      <c r="J6" s="4"/>
    </row>
    <row r="7" spans="1:14" ht="15.75" x14ac:dyDescent="0.25">
      <c r="A7" s="5" t="s">
        <v>1</v>
      </c>
      <c r="B7" s="5" t="s">
        <v>2</v>
      </c>
      <c r="C7" s="6"/>
      <c r="D7" s="6"/>
      <c r="E7" s="6"/>
      <c r="F7" s="6"/>
      <c r="G7" s="6"/>
      <c r="H7" s="6"/>
      <c r="I7" s="6"/>
      <c r="J7" s="6"/>
    </row>
    <row r="8" spans="1:14" ht="15.75" x14ac:dyDescent="0.25">
      <c r="A8" s="3"/>
      <c r="B8" s="4"/>
      <c r="C8" s="4"/>
      <c r="D8" s="4"/>
      <c r="E8" s="4"/>
      <c r="F8" s="4"/>
      <c r="G8" s="4"/>
      <c r="H8" s="4"/>
      <c r="I8" s="4"/>
      <c r="J8" s="4"/>
    </row>
    <row r="9" spans="1:14" ht="15.75" x14ac:dyDescent="0.2">
      <c r="A9" s="70" t="s">
        <v>3</v>
      </c>
      <c r="B9" s="70"/>
      <c r="C9" s="70"/>
      <c r="D9" s="71" t="s">
        <v>4</v>
      </c>
      <c r="E9" s="71" t="s">
        <v>137</v>
      </c>
      <c r="F9" s="71" t="s">
        <v>138</v>
      </c>
      <c r="G9" s="71" t="s">
        <v>139</v>
      </c>
      <c r="H9" s="73" t="s">
        <v>5</v>
      </c>
      <c r="I9" s="74"/>
      <c r="J9" s="75"/>
    </row>
    <row r="10" spans="1:14" ht="128.25" customHeight="1" x14ac:dyDescent="0.2">
      <c r="A10" s="7" t="s">
        <v>6</v>
      </c>
      <c r="B10" s="7" t="s">
        <v>7</v>
      </c>
      <c r="C10" s="7" t="s">
        <v>8</v>
      </c>
      <c r="D10" s="72"/>
      <c r="E10" s="72"/>
      <c r="F10" s="72"/>
      <c r="G10" s="72"/>
      <c r="H10" s="7" t="s">
        <v>140</v>
      </c>
      <c r="I10" s="7" t="s">
        <v>141</v>
      </c>
      <c r="J10" s="7" t="s">
        <v>142</v>
      </c>
    </row>
    <row r="11" spans="1:14" ht="15.75" x14ac:dyDescent="0.25">
      <c r="A11" s="8">
        <v>1</v>
      </c>
      <c r="B11" s="8">
        <v>2</v>
      </c>
      <c r="C11" s="8">
        <v>3</v>
      </c>
      <c r="D11" s="9" t="s">
        <v>9</v>
      </c>
      <c r="E11" s="9" t="s">
        <v>10</v>
      </c>
      <c r="F11" s="9" t="s">
        <v>11</v>
      </c>
      <c r="G11" s="9" t="s">
        <v>12</v>
      </c>
      <c r="H11" s="9" t="s">
        <v>13</v>
      </c>
      <c r="I11" s="9" t="s">
        <v>14</v>
      </c>
      <c r="J11" s="9" t="s">
        <v>15</v>
      </c>
    </row>
    <row r="12" spans="1:14" customFormat="1" ht="31.5" x14ac:dyDescent="0.2">
      <c r="A12" s="10" t="s">
        <v>16</v>
      </c>
      <c r="B12" s="35" t="s">
        <v>17</v>
      </c>
      <c r="C12" s="11"/>
      <c r="D12" s="12"/>
      <c r="E12" s="32">
        <f t="shared" ref="E12:J12" si="0">E13+E23+E27+E38+E42+E55</f>
        <v>34990.6</v>
      </c>
      <c r="F12" s="32">
        <f>F13+F23+F27+F38+F42+F49+F52+F55</f>
        <v>27642.799999999999</v>
      </c>
      <c r="G12" s="32">
        <f t="shared" si="0"/>
        <v>36029.199999999997</v>
      </c>
      <c r="H12" s="32">
        <f t="shared" si="0"/>
        <v>34873.000000000007</v>
      </c>
      <c r="I12" s="32">
        <f t="shared" si="0"/>
        <v>36324.899999999994</v>
      </c>
      <c r="J12" s="32">
        <f t="shared" si="0"/>
        <v>37917.5</v>
      </c>
    </row>
    <row r="13" spans="1:14" customFormat="1" ht="15.75" x14ac:dyDescent="0.2">
      <c r="A13" s="10" t="s">
        <v>18</v>
      </c>
      <c r="B13" s="35" t="s">
        <v>19</v>
      </c>
      <c r="C13" s="11"/>
      <c r="D13" s="12"/>
      <c r="E13" s="32">
        <f t="shared" ref="E13:J13" si="1">E14</f>
        <v>16476.3</v>
      </c>
      <c r="F13" s="32">
        <f t="shared" si="1"/>
        <v>11862</v>
      </c>
      <c r="G13" s="32">
        <f t="shared" si="1"/>
        <v>16511.7</v>
      </c>
      <c r="H13" s="32">
        <f t="shared" si="1"/>
        <v>16199.4</v>
      </c>
      <c r="I13" s="32">
        <f t="shared" si="1"/>
        <v>17614.900000000001</v>
      </c>
      <c r="J13" s="32">
        <f t="shared" si="1"/>
        <v>19169.7</v>
      </c>
    </row>
    <row r="14" spans="1:14" customFormat="1" ht="15.75" x14ac:dyDescent="0.2">
      <c r="A14" s="18" t="s">
        <v>21</v>
      </c>
      <c r="B14" s="9" t="s">
        <v>22</v>
      </c>
      <c r="C14" s="13"/>
      <c r="D14" s="14"/>
      <c r="E14" s="40">
        <f t="shared" ref="E14:J14" si="2">E15+E19</f>
        <v>16476.3</v>
      </c>
      <c r="F14" s="40">
        <f>F15+F19+F17+F21</f>
        <v>11862</v>
      </c>
      <c r="G14" s="40">
        <f t="shared" si="2"/>
        <v>16511.7</v>
      </c>
      <c r="H14" s="40">
        <f t="shared" si="2"/>
        <v>16199.4</v>
      </c>
      <c r="I14" s="40">
        <f t="shared" si="2"/>
        <v>17614.900000000001</v>
      </c>
      <c r="J14" s="40">
        <f t="shared" si="2"/>
        <v>19169.7</v>
      </c>
      <c r="N14" t="s">
        <v>61</v>
      </c>
    </row>
    <row r="15" spans="1:14" customFormat="1" ht="138.75" customHeight="1" x14ac:dyDescent="0.2">
      <c r="A15" s="19" t="s">
        <v>23</v>
      </c>
      <c r="B15" s="34" t="s">
        <v>24</v>
      </c>
      <c r="C15" s="16"/>
      <c r="D15" s="15"/>
      <c r="E15" s="40">
        <f t="shared" ref="E15:J15" si="3">E16</f>
        <v>16476.3</v>
      </c>
      <c r="F15" s="40">
        <f t="shared" si="3"/>
        <v>11711.1</v>
      </c>
      <c r="G15" s="40">
        <f t="shared" si="3"/>
        <v>16476.3</v>
      </c>
      <c r="H15" s="40">
        <f t="shared" si="3"/>
        <v>16199.4</v>
      </c>
      <c r="I15" s="40">
        <f t="shared" si="3"/>
        <v>17614.900000000001</v>
      </c>
      <c r="J15" s="40">
        <f t="shared" si="3"/>
        <v>19169.7</v>
      </c>
    </row>
    <row r="16" spans="1:14" customFormat="1" ht="151.5" customHeight="1" x14ac:dyDescent="0.2">
      <c r="A16" s="19" t="s">
        <v>23</v>
      </c>
      <c r="B16" s="34" t="s">
        <v>25</v>
      </c>
      <c r="C16" s="16"/>
      <c r="D16" s="15" t="s">
        <v>20</v>
      </c>
      <c r="E16" s="45">
        <v>16476.3</v>
      </c>
      <c r="F16" s="40">
        <v>11711.1</v>
      </c>
      <c r="G16" s="45">
        <f>E16</f>
        <v>16476.3</v>
      </c>
      <c r="H16" s="46">
        <v>16199.4</v>
      </c>
      <c r="I16" s="47">
        <v>17614.900000000001</v>
      </c>
      <c r="J16" s="45">
        <v>19169.7</v>
      </c>
    </row>
    <row r="17" spans="1:10" customFormat="1" ht="198.75" customHeight="1" x14ac:dyDescent="0.25">
      <c r="A17" s="42" t="s">
        <v>122</v>
      </c>
      <c r="B17" s="34" t="s">
        <v>124</v>
      </c>
      <c r="C17" s="16"/>
      <c r="D17" s="15"/>
      <c r="E17" s="40">
        <v>0</v>
      </c>
      <c r="F17" s="40">
        <v>6.6</v>
      </c>
      <c r="G17" s="40">
        <v>6.6</v>
      </c>
      <c r="H17" s="40">
        <v>0</v>
      </c>
      <c r="I17" s="40">
        <v>0</v>
      </c>
      <c r="J17" s="40">
        <v>0</v>
      </c>
    </row>
    <row r="18" spans="1:10" customFormat="1" ht="174" customHeight="1" x14ac:dyDescent="0.25">
      <c r="A18" s="41" t="s">
        <v>122</v>
      </c>
      <c r="B18" s="34" t="s">
        <v>123</v>
      </c>
      <c r="C18" s="16"/>
      <c r="D18" s="15" t="s">
        <v>20</v>
      </c>
      <c r="E18" s="40">
        <v>0</v>
      </c>
      <c r="F18" s="40">
        <v>16.100000000000001</v>
      </c>
      <c r="G18" s="40">
        <v>16.100000000000001</v>
      </c>
      <c r="H18" s="40">
        <v>0</v>
      </c>
      <c r="I18" s="40">
        <v>0</v>
      </c>
      <c r="J18" s="40">
        <v>0</v>
      </c>
    </row>
    <row r="19" spans="1:10" customFormat="1" ht="108.75" customHeight="1" x14ac:dyDescent="0.2">
      <c r="A19" s="15" t="s">
        <v>26</v>
      </c>
      <c r="B19" s="34" t="s">
        <v>27</v>
      </c>
      <c r="C19" s="16"/>
      <c r="D19" s="15"/>
      <c r="E19" s="40">
        <f t="shared" ref="E19:J19" si="4">E20</f>
        <v>0</v>
      </c>
      <c r="F19" s="40">
        <f>F20</f>
        <v>35.4</v>
      </c>
      <c r="G19" s="40">
        <v>35.4</v>
      </c>
      <c r="H19" s="40">
        <f t="shared" si="4"/>
        <v>0</v>
      </c>
      <c r="I19" s="40">
        <f t="shared" si="4"/>
        <v>0</v>
      </c>
      <c r="J19" s="40">
        <f t="shared" si="4"/>
        <v>0</v>
      </c>
    </row>
    <row r="20" spans="1:10" customFormat="1" ht="86.25" customHeight="1" x14ac:dyDescent="0.2">
      <c r="A20" s="15" t="s">
        <v>26</v>
      </c>
      <c r="B20" s="34" t="s">
        <v>28</v>
      </c>
      <c r="C20" s="16"/>
      <c r="D20" s="15" t="s">
        <v>20</v>
      </c>
      <c r="E20" s="40">
        <v>0</v>
      </c>
      <c r="F20" s="40">
        <v>35.4</v>
      </c>
      <c r="G20" s="40">
        <v>35.4</v>
      </c>
      <c r="H20" s="40">
        <v>0</v>
      </c>
      <c r="I20" s="40">
        <v>0</v>
      </c>
      <c r="J20" s="40">
        <v>0</v>
      </c>
    </row>
    <row r="21" spans="1:10" customFormat="1" ht="164.25" customHeight="1" x14ac:dyDescent="0.2">
      <c r="A21" s="15" t="s">
        <v>145</v>
      </c>
      <c r="B21" s="34" t="s">
        <v>144</v>
      </c>
      <c r="C21" s="16"/>
      <c r="D21" s="15"/>
      <c r="E21" s="40">
        <v>0</v>
      </c>
      <c r="F21" s="40">
        <v>108.9</v>
      </c>
      <c r="G21" s="40">
        <v>109</v>
      </c>
      <c r="H21" s="40">
        <v>0</v>
      </c>
      <c r="I21" s="40">
        <v>0</v>
      </c>
      <c r="J21" s="40">
        <v>0</v>
      </c>
    </row>
    <row r="22" spans="1:10" customFormat="1" ht="171" customHeight="1" x14ac:dyDescent="0.2">
      <c r="A22" s="15" t="s">
        <v>145</v>
      </c>
      <c r="B22" s="34" t="s">
        <v>143</v>
      </c>
      <c r="C22" s="16"/>
      <c r="D22" s="15" t="s">
        <v>20</v>
      </c>
      <c r="E22" s="40">
        <v>0</v>
      </c>
      <c r="F22" s="40">
        <v>108.9</v>
      </c>
      <c r="G22" s="40">
        <v>109</v>
      </c>
      <c r="H22" s="40">
        <v>0</v>
      </c>
      <c r="I22" s="40">
        <v>0</v>
      </c>
      <c r="J22" s="40">
        <v>0</v>
      </c>
    </row>
    <row r="23" spans="1:10" customFormat="1" ht="31.5" x14ac:dyDescent="0.2">
      <c r="A23" s="10" t="s">
        <v>29</v>
      </c>
      <c r="B23" s="36" t="s">
        <v>30</v>
      </c>
      <c r="C23" s="21"/>
      <c r="D23" s="10"/>
      <c r="E23" s="32">
        <f t="shared" ref="E23:J25" si="5">E24</f>
        <v>165.6</v>
      </c>
      <c r="F23" s="32">
        <f t="shared" si="5"/>
        <v>1168.8</v>
      </c>
      <c r="G23" s="32">
        <f t="shared" si="5"/>
        <v>1168.8</v>
      </c>
      <c r="H23" s="32">
        <f t="shared" si="5"/>
        <v>805.8</v>
      </c>
      <c r="I23" s="32">
        <f t="shared" si="5"/>
        <v>838</v>
      </c>
      <c r="J23" s="32">
        <f t="shared" si="5"/>
        <v>871.5</v>
      </c>
    </row>
    <row r="24" spans="1:10" customFormat="1" ht="18.75" customHeight="1" x14ac:dyDescent="0.2">
      <c r="A24" s="15" t="s">
        <v>55</v>
      </c>
      <c r="B24" s="7" t="s">
        <v>56</v>
      </c>
      <c r="C24" s="23"/>
      <c r="D24" s="22"/>
      <c r="E24" s="40">
        <f t="shared" si="5"/>
        <v>165.6</v>
      </c>
      <c r="F24" s="40">
        <f t="shared" si="5"/>
        <v>1168.8</v>
      </c>
      <c r="G24" s="40">
        <f t="shared" si="5"/>
        <v>1168.8</v>
      </c>
      <c r="H24" s="40">
        <f t="shared" si="5"/>
        <v>805.8</v>
      </c>
      <c r="I24" s="40">
        <f t="shared" si="5"/>
        <v>838</v>
      </c>
      <c r="J24" s="40">
        <f t="shared" si="5"/>
        <v>871.5</v>
      </c>
    </row>
    <row r="25" spans="1:10" customFormat="1" ht="22.5" customHeight="1" x14ac:dyDescent="0.2">
      <c r="A25" s="15" t="s">
        <v>55</v>
      </c>
      <c r="B25" s="7" t="s">
        <v>57</v>
      </c>
      <c r="C25" s="23"/>
      <c r="D25" s="22"/>
      <c r="E25" s="40">
        <f t="shared" si="5"/>
        <v>165.6</v>
      </c>
      <c r="F25" s="40">
        <f t="shared" si="5"/>
        <v>1168.8</v>
      </c>
      <c r="G25" s="40">
        <f t="shared" si="5"/>
        <v>1168.8</v>
      </c>
      <c r="H25" s="40">
        <f t="shared" si="5"/>
        <v>805.8</v>
      </c>
      <c r="I25" s="40">
        <f t="shared" si="5"/>
        <v>838</v>
      </c>
      <c r="J25" s="40">
        <f t="shared" si="5"/>
        <v>871.5</v>
      </c>
    </row>
    <row r="26" spans="1:10" customFormat="1" ht="63" x14ac:dyDescent="0.2">
      <c r="A26" s="15" t="s">
        <v>55</v>
      </c>
      <c r="B26" s="7" t="s">
        <v>58</v>
      </c>
      <c r="C26" s="23"/>
      <c r="D26" s="15" t="s">
        <v>20</v>
      </c>
      <c r="E26" s="40">
        <v>165.6</v>
      </c>
      <c r="F26" s="40">
        <v>1168.8</v>
      </c>
      <c r="G26" s="40">
        <v>1168.8</v>
      </c>
      <c r="H26" s="55">
        <v>805.8</v>
      </c>
      <c r="I26" s="55">
        <v>838</v>
      </c>
      <c r="J26" s="55">
        <v>871.5</v>
      </c>
    </row>
    <row r="27" spans="1:10" customFormat="1" ht="15.75" x14ac:dyDescent="0.2">
      <c r="A27" s="10" t="s">
        <v>31</v>
      </c>
      <c r="B27" s="36" t="s">
        <v>32</v>
      </c>
      <c r="C27" s="21"/>
      <c r="D27" s="10"/>
      <c r="E27" s="32">
        <f t="shared" ref="E27:J27" si="6">E28+E31</f>
        <v>17988.400000000001</v>
      </c>
      <c r="F27" s="32">
        <f t="shared" si="6"/>
        <v>14330.8</v>
      </c>
      <c r="G27" s="32">
        <f t="shared" si="6"/>
        <v>17988.400000000001</v>
      </c>
      <c r="H27" s="32">
        <f t="shared" si="6"/>
        <v>17493.8</v>
      </c>
      <c r="I27" s="32">
        <f t="shared" si="6"/>
        <v>17493.8</v>
      </c>
      <c r="J27" s="32">
        <f t="shared" si="6"/>
        <v>17493.8</v>
      </c>
    </row>
    <row r="28" spans="1:10" customFormat="1" ht="15.75" x14ac:dyDescent="0.2">
      <c r="A28" s="14" t="s">
        <v>60</v>
      </c>
      <c r="B28" s="9" t="s">
        <v>59</v>
      </c>
      <c r="C28" s="13"/>
      <c r="D28" s="14"/>
      <c r="E28" s="40">
        <f>E29</f>
        <v>867.9</v>
      </c>
      <c r="F28" s="40">
        <f>F29</f>
        <v>127.5</v>
      </c>
      <c r="G28" s="40">
        <f t="shared" ref="G28:J29" si="7">G29</f>
        <v>867.9</v>
      </c>
      <c r="H28" s="40">
        <f t="shared" si="7"/>
        <v>1167</v>
      </c>
      <c r="I28" s="40">
        <f t="shared" si="7"/>
        <v>1167</v>
      </c>
      <c r="J28" s="40">
        <f t="shared" si="7"/>
        <v>1167</v>
      </c>
    </row>
    <row r="29" spans="1:10" customFormat="1" ht="78.75" x14ac:dyDescent="0.2">
      <c r="A29" s="14" t="s">
        <v>64</v>
      </c>
      <c r="B29" s="9" t="s">
        <v>62</v>
      </c>
      <c r="C29" s="13"/>
      <c r="D29" s="14"/>
      <c r="E29" s="40">
        <f>E30</f>
        <v>867.9</v>
      </c>
      <c r="F29" s="40">
        <f>F30</f>
        <v>127.5</v>
      </c>
      <c r="G29" s="40">
        <f t="shared" si="7"/>
        <v>867.9</v>
      </c>
      <c r="H29" s="40">
        <f t="shared" si="7"/>
        <v>1167</v>
      </c>
      <c r="I29" s="40">
        <f t="shared" si="7"/>
        <v>1167</v>
      </c>
      <c r="J29" s="40">
        <f>J30</f>
        <v>1167</v>
      </c>
    </row>
    <row r="30" spans="1:10" customFormat="1" ht="78.75" x14ac:dyDescent="0.2">
      <c r="A30" s="15" t="s">
        <v>64</v>
      </c>
      <c r="B30" s="34" t="s">
        <v>63</v>
      </c>
      <c r="C30" s="16"/>
      <c r="D30" s="15" t="s">
        <v>20</v>
      </c>
      <c r="E30" s="45">
        <v>867.9</v>
      </c>
      <c r="F30" s="40">
        <v>127.5</v>
      </c>
      <c r="G30" s="45">
        <f>E30</f>
        <v>867.9</v>
      </c>
      <c r="H30" s="48">
        <v>1167</v>
      </c>
      <c r="I30" s="40">
        <v>1167</v>
      </c>
      <c r="J30" s="40">
        <v>1167</v>
      </c>
    </row>
    <row r="31" spans="1:10" customFormat="1" ht="15.75" x14ac:dyDescent="0.2">
      <c r="A31" s="15" t="s">
        <v>66</v>
      </c>
      <c r="B31" s="34" t="s">
        <v>65</v>
      </c>
      <c r="C31" s="16"/>
      <c r="D31" s="15"/>
      <c r="E31" s="31">
        <f t="shared" ref="E31:J31" si="8">E32+E35</f>
        <v>17120.5</v>
      </c>
      <c r="F31" s="31">
        <f t="shared" si="8"/>
        <v>14203.3</v>
      </c>
      <c r="G31" s="31">
        <f t="shared" si="8"/>
        <v>17120.5</v>
      </c>
      <c r="H31" s="31">
        <f t="shared" si="8"/>
        <v>16326.8</v>
      </c>
      <c r="I31" s="31">
        <f t="shared" si="8"/>
        <v>16326.8</v>
      </c>
      <c r="J31" s="31">
        <f t="shared" si="8"/>
        <v>16326.8</v>
      </c>
    </row>
    <row r="32" spans="1:10" customFormat="1" ht="15.75" x14ac:dyDescent="0.2">
      <c r="A32" s="15" t="s">
        <v>68</v>
      </c>
      <c r="B32" s="34" t="s">
        <v>67</v>
      </c>
      <c r="C32" s="16"/>
      <c r="D32" s="15"/>
      <c r="E32" s="40">
        <f t="shared" ref="E32:J33" si="9">E33</f>
        <v>12731.5</v>
      </c>
      <c r="F32" s="40">
        <f t="shared" si="9"/>
        <v>11775.6</v>
      </c>
      <c r="G32" s="40">
        <f t="shared" si="9"/>
        <v>12731.5</v>
      </c>
      <c r="H32" s="40">
        <f t="shared" si="9"/>
        <v>11923.4</v>
      </c>
      <c r="I32" s="40">
        <f t="shared" si="9"/>
        <v>11923.4</v>
      </c>
      <c r="J32" s="40">
        <f t="shared" si="9"/>
        <v>11923.4</v>
      </c>
    </row>
    <row r="33" spans="1:10" customFormat="1" ht="63" x14ac:dyDescent="0.2">
      <c r="A33" s="15" t="s">
        <v>69</v>
      </c>
      <c r="B33" s="34" t="s">
        <v>107</v>
      </c>
      <c r="C33" s="16"/>
      <c r="D33" s="15"/>
      <c r="E33" s="40">
        <f>E34</f>
        <v>12731.5</v>
      </c>
      <c r="F33" s="40">
        <f t="shared" si="9"/>
        <v>11775.6</v>
      </c>
      <c r="G33" s="40">
        <f>G34</f>
        <v>12731.5</v>
      </c>
      <c r="H33" s="40">
        <f t="shared" si="9"/>
        <v>11923.4</v>
      </c>
      <c r="I33" s="40">
        <f t="shared" si="9"/>
        <v>11923.4</v>
      </c>
      <c r="J33" s="40">
        <f t="shared" si="9"/>
        <v>11923.4</v>
      </c>
    </row>
    <row r="34" spans="1:10" customFormat="1" ht="63" x14ac:dyDescent="0.2">
      <c r="A34" s="15" t="s">
        <v>69</v>
      </c>
      <c r="B34" s="34" t="s">
        <v>108</v>
      </c>
      <c r="C34" s="16"/>
      <c r="D34" s="15" t="s">
        <v>20</v>
      </c>
      <c r="E34" s="40">
        <v>12731.5</v>
      </c>
      <c r="F34" s="40">
        <v>11775.6</v>
      </c>
      <c r="G34" s="40">
        <f>E34</f>
        <v>12731.5</v>
      </c>
      <c r="H34" s="43">
        <v>11923.4</v>
      </c>
      <c r="I34" s="43">
        <v>11923.4</v>
      </c>
      <c r="J34" s="55">
        <v>11923.4</v>
      </c>
    </row>
    <row r="35" spans="1:10" customFormat="1" ht="15.75" x14ac:dyDescent="0.2">
      <c r="A35" s="15" t="s">
        <v>70</v>
      </c>
      <c r="B35" s="34" t="s">
        <v>106</v>
      </c>
      <c r="C35" s="16"/>
      <c r="D35" s="15"/>
      <c r="E35" s="40">
        <f t="shared" ref="E35:J36" si="10">E36</f>
        <v>4389</v>
      </c>
      <c r="F35" s="40">
        <f t="shared" si="10"/>
        <v>2427.6999999999998</v>
      </c>
      <c r="G35" s="40">
        <f t="shared" si="10"/>
        <v>4389</v>
      </c>
      <c r="H35" s="40">
        <f t="shared" si="10"/>
        <v>4403.3999999999996</v>
      </c>
      <c r="I35" s="40">
        <f t="shared" si="10"/>
        <v>4403.3999999999996</v>
      </c>
      <c r="J35" s="40">
        <f t="shared" si="10"/>
        <v>4403.3999999999996</v>
      </c>
    </row>
    <row r="36" spans="1:10" customFormat="1" ht="63" x14ac:dyDescent="0.2">
      <c r="A36" s="15" t="s">
        <v>71</v>
      </c>
      <c r="B36" s="34" t="s">
        <v>105</v>
      </c>
      <c r="C36" s="16"/>
      <c r="D36" s="15"/>
      <c r="E36" s="40">
        <f t="shared" si="10"/>
        <v>4389</v>
      </c>
      <c r="F36" s="40">
        <f t="shared" si="10"/>
        <v>2427.6999999999998</v>
      </c>
      <c r="G36" s="40">
        <f t="shared" si="10"/>
        <v>4389</v>
      </c>
      <c r="H36" s="40">
        <f t="shared" si="10"/>
        <v>4403.3999999999996</v>
      </c>
      <c r="I36" s="40">
        <f t="shared" si="10"/>
        <v>4403.3999999999996</v>
      </c>
      <c r="J36" s="40">
        <f t="shared" si="10"/>
        <v>4403.3999999999996</v>
      </c>
    </row>
    <row r="37" spans="1:10" customFormat="1" ht="63" x14ac:dyDescent="0.2">
      <c r="A37" s="15" t="s">
        <v>71</v>
      </c>
      <c r="B37" s="34" t="s">
        <v>72</v>
      </c>
      <c r="C37" s="16"/>
      <c r="D37" s="15" t="s">
        <v>20</v>
      </c>
      <c r="E37" s="40">
        <v>4389</v>
      </c>
      <c r="F37" s="40">
        <v>2427.6999999999998</v>
      </c>
      <c r="G37" s="40">
        <f>E37</f>
        <v>4389</v>
      </c>
      <c r="H37" s="43">
        <v>4403.3999999999996</v>
      </c>
      <c r="I37" s="43">
        <v>4403.3999999999996</v>
      </c>
      <c r="J37" s="43">
        <v>4403.3999999999996</v>
      </c>
    </row>
    <row r="38" spans="1:10" customFormat="1" ht="15.75" x14ac:dyDescent="0.2">
      <c r="A38" s="10" t="s">
        <v>33</v>
      </c>
      <c r="B38" s="36" t="s">
        <v>34</v>
      </c>
      <c r="C38" s="21"/>
      <c r="D38" s="10"/>
      <c r="E38" s="32">
        <f t="shared" ref="E38:J38" si="11">E39</f>
        <v>6.2</v>
      </c>
      <c r="F38" s="32">
        <f t="shared" si="11"/>
        <v>5</v>
      </c>
      <c r="G38" s="32">
        <f t="shared" si="11"/>
        <v>6.2</v>
      </c>
      <c r="H38" s="32">
        <f t="shared" si="11"/>
        <v>6.4</v>
      </c>
      <c r="I38" s="32">
        <f t="shared" si="11"/>
        <v>6.7</v>
      </c>
      <c r="J38" s="32">
        <f t="shared" si="11"/>
        <v>7</v>
      </c>
    </row>
    <row r="39" spans="1:10" customFormat="1" ht="94.5" x14ac:dyDescent="0.2">
      <c r="A39" s="15" t="s">
        <v>73</v>
      </c>
      <c r="B39" s="34" t="s">
        <v>104</v>
      </c>
      <c r="C39" s="16"/>
      <c r="D39" s="15"/>
      <c r="E39" s="40">
        <f t="shared" ref="E39:J39" si="12">E41</f>
        <v>6.2</v>
      </c>
      <c r="F39" s="40">
        <f t="shared" si="12"/>
        <v>5</v>
      </c>
      <c r="G39" s="40">
        <f t="shared" si="12"/>
        <v>6.2</v>
      </c>
      <c r="H39" s="40">
        <f t="shared" si="12"/>
        <v>6.4</v>
      </c>
      <c r="I39" s="40">
        <f t="shared" si="12"/>
        <v>6.7</v>
      </c>
      <c r="J39" s="40">
        <f t="shared" si="12"/>
        <v>7</v>
      </c>
    </row>
    <row r="40" spans="1:10" customFormat="1" ht="126" x14ac:dyDescent="0.2">
      <c r="A40" s="15" t="s">
        <v>111</v>
      </c>
      <c r="B40" s="34" t="s">
        <v>110</v>
      </c>
      <c r="C40" s="16"/>
      <c r="D40" s="15"/>
      <c r="E40" s="40">
        <f t="shared" ref="E40:J40" si="13">E41</f>
        <v>6.2</v>
      </c>
      <c r="F40" s="40">
        <f t="shared" si="13"/>
        <v>5</v>
      </c>
      <c r="G40" s="40">
        <f t="shared" si="13"/>
        <v>6.2</v>
      </c>
      <c r="H40" s="40">
        <f t="shared" si="13"/>
        <v>6.4</v>
      </c>
      <c r="I40" s="40">
        <f t="shared" si="13"/>
        <v>6.7</v>
      </c>
      <c r="J40" s="40">
        <f t="shared" si="13"/>
        <v>7</v>
      </c>
    </row>
    <row r="41" spans="1:10" customFormat="1" ht="135.75" customHeight="1" x14ac:dyDescent="0.2">
      <c r="A41" s="15" t="s">
        <v>111</v>
      </c>
      <c r="B41" s="34" t="s">
        <v>109</v>
      </c>
      <c r="C41" s="16"/>
      <c r="D41" s="15" t="s">
        <v>115</v>
      </c>
      <c r="E41" s="40">
        <v>6.2</v>
      </c>
      <c r="F41" s="40">
        <v>5</v>
      </c>
      <c r="G41" s="40">
        <f>E41</f>
        <v>6.2</v>
      </c>
      <c r="H41" s="55">
        <v>6.4</v>
      </c>
      <c r="I41" s="40">
        <v>6.7</v>
      </c>
      <c r="J41" s="40">
        <v>7</v>
      </c>
    </row>
    <row r="42" spans="1:10" customFormat="1" ht="78.75" x14ac:dyDescent="0.2">
      <c r="A42" s="20" t="s">
        <v>35</v>
      </c>
      <c r="B42" s="36" t="s">
        <v>36</v>
      </c>
      <c r="C42" s="21"/>
      <c r="D42" s="10"/>
      <c r="E42" s="32">
        <f t="shared" ref="E42:J42" si="14">E43+E47</f>
        <v>345.20000000000005</v>
      </c>
      <c r="F42" s="32">
        <f t="shared" si="14"/>
        <v>273.2</v>
      </c>
      <c r="G42" s="32">
        <f t="shared" si="14"/>
        <v>345.20000000000005</v>
      </c>
      <c r="H42" s="32">
        <f t="shared" si="14"/>
        <v>358.3</v>
      </c>
      <c r="I42" s="32">
        <f t="shared" si="14"/>
        <v>361.8</v>
      </c>
      <c r="J42" s="32">
        <f t="shared" si="14"/>
        <v>365.4</v>
      </c>
    </row>
    <row r="43" spans="1:10" customFormat="1" ht="157.5" x14ac:dyDescent="0.2">
      <c r="A43" s="19" t="s">
        <v>37</v>
      </c>
      <c r="B43" s="34" t="s">
        <v>75</v>
      </c>
      <c r="C43" s="16"/>
      <c r="D43" s="15"/>
      <c r="E43" s="40">
        <f>E44</f>
        <v>84.4</v>
      </c>
      <c r="F43" s="40">
        <f t="shared" ref="F43:J45" si="15">F44</f>
        <v>70.3</v>
      </c>
      <c r="G43" s="40">
        <f t="shared" si="15"/>
        <v>84.4</v>
      </c>
      <c r="H43" s="40">
        <f t="shared" si="15"/>
        <v>87.8</v>
      </c>
      <c r="I43" s="40">
        <f t="shared" si="15"/>
        <v>91.3</v>
      </c>
      <c r="J43" s="40">
        <f t="shared" si="15"/>
        <v>94.9</v>
      </c>
    </row>
    <row r="44" spans="1:10" customFormat="1" ht="141.75" x14ac:dyDescent="0.2">
      <c r="A44" s="17" t="s">
        <v>38</v>
      </c>
      <c r="B44" s="34" t="s">
        <v>76</v>
      </c>
      <c r="C44" s="16"/>
      <c r="D44" s="15"/>
      <c r="E44" s="40">
        <f>E45</f>
        <v>84.4</v>
      </c>
      <c r="F44" s="40">
        <f>F45</f>
        <v>70.3</v>
      </c>
      <c r="G44" s="40">
        <f t="shared" si="15"/>
        <v>84.4</v>
      </c>
      <c r="H44" s="40">
        <f t="shared" si="15"/>
        <v>87.8</v>
      </c>
      <c r="I44" s="40">
        <f t="shared" si="15"/>
        <v>91.3</v>
      </c>
      <c r="J44" s="40">
        <f t="shared" si="15"/>
        <v>94.9</v>
      </c>
    </row>
    <row r="45" spans="1:10" customFormat="1" ht="126" x14ac:dyDescent="0.2">
      <c r="A45" s="17" t="s">
        <v>74</v>
      </c>
      <c r="B45" s="34" t="s">
        <v>77</v>
      </c>
      <c r="C45" s="16"/>
      <c r="D45" s="15"/>
      <c r="E45" s="40">
        <f>E46</f>
        <v>84.4</v>
      </c>
      <c r="F45" s="40">
        <f>F46</f>
        <v>70.3</v>
      </c>
      <c r="G45" s="40">
        <f t="shared" si="15"/>
        <v>84.4</v>
      </c>
      <c r="H45" s="40">
        <f t="shared" si="15"/>
        <v>87.8</v>
      </c>
      <c r="I45" s="40">
        <f t="shared" si="15"/>
        <v>91.3</v>
      </c>
      <c r="J45" s="40">
        <f t="shared" si="15"/>
        <v>94.9</v>
      </c>
    </row>
    <row r="46" spans="1:10" customFormat="1" ht="126" x14ac:dyDescent="0.2">
      <c r="A46" s="17" t="s">
        <v>74</v>
      </c>
      <c r="B46" s="34" t="s">
        <v>78</v>
      </c>
      <c r="C46" s="16"/>
      <c r="D46" s="15" t="s">
        <v>115</v>
      </c>
      <c r="E46" s="40">
        <v>84.4</v>
      </c>
      <c r="F46" s="40">
        <v>70.3</v>
      </c>
      <c r="G46" s="40">
        <f>E46</f>
        <v>84.4</v>
      </c>
      <c r="H46" s="55">
        <v>87.8</v>
      </c>
      <c r="I46" s="55">
        <v>91.3</v>
      </c>
      <c r="J46" s="55">
        <v>94.9</v>
      </c>
    </row>
    <row r="47" spans="1:10" customFormat="1" ht="68.25" customHeight="1" x14ac:dyDescent="0.2">
      <c r="A47" s="15" t="s">
        <v>119</v>
      </c>
      <c r="B47" s="34" t="s">
        <v>121</v>
      </c>
      <c r="C47" s="16"/>
      <c r="D47" s="15"/>
      <c r="E47" s="40">
        <f t="shared" ref="E47:J47" si="16">E48</f>
        <v>260.8</v>
      </c>
      <c r="F47" s="40">
        <f t="shared" si="16"/>
        <v>202.9</v>
      </c>
      <c r="G47" s="40">
        <f t="shared" si="16"/>
        <v>260.8</v>
      </c>
      <c r="H47" s="40">
        <f t="shared" si="16"/>
        <v>270.5</v>
      </c>
      <c r="I47" s="40">
        <f t="shared" si="16"/>
        <v>270.5</v>
      </c>
      <c r="J47" s="40">
        <f t="shared" si="16"/>
        <v>270.5</v>
      </c>
    </row>
    <row r="48" spans="1:10" customFormat="1" ht="65.25" customHeight="1" x14ac:dyDescent="0.2">
      <c r="A48" s="39" t="s">
        <v>120</v>
      </c>
      <c r="B48" s="34" t="s">
        <v>129</v>
      </c>
      <c r="C48" s="16"/>
      <c r="D48" s="15" t="s">
        <v>115</v>
      </c>
      <c r="E48" s="40">
        <v>260.8</v>
      </c>
      <c r="F48" s="40">
        <v>202.9</v>
      </c>
      <c r="G48" s="40">
        <f>E48</f>
        <v>260.8</v>
      </c>
      <c r="H48" s="55">
        <v>270.5</v>
      </c>
      <c r="I48" s="55">
        <v>270.5</v>
      </c>
      <c r="J48" s="55">
        <v>270.5</v>
      </c>
    </row>
    <row r="49" spans="1:10" customFormat="1" ht="65.25" customHeight="1" x14ac:dyDescent="0.2">
      <c r="A49" s="50" t="s">
        <v>128</v>
      </c>
      <c r="B49" s="51" t="s">
        <v>135</v>
      </c>
      <c r="C49" s="52"/>
      <c r="D49" s="53"/>
      <c r="E49" s="54">
        <f t="shared" ref="E49:J49" si="17">E51</f>
        <v>0</v>
      </c>
      <c r="F49" s="54">
        <f t="shared" si="17"/>
        <v>2.2000000000000002</v>
      </c>
      <c r="G49" s="54">
        <f t="shared" si="17"/>
        <v>2.2000000000000002</v>
      </c>
      <c r="H49" s="54">
        <f t="shared" si="17"/>
        <v>0</v>
      </c>
      <c r="I49" s="54">
        <f t="shared" si="17"/>
        <v>0</v>
      </c>
      <c r="J49" s="54">
        <f t="shared" si="17"/>
        <v>0</v>
      </c>
    </row>
    <row r="50" spans="1:10" customFormat="1" ht="65.25" customHeight="1" x14ac:dyDescent="0.2">
      <c r="A50" s="44" t="s">
        <v>127</v>
      </c>
      <c r="B50" s="34" t="s">
        <v>133</v>
      </c>
      <c r="C50" s="16"/>
      <c r="D50" s="15"/>
      <c r="E50" s="40">
        <v>0</v>
      </c>
      <c r="F50" s="40">
        <f>F51</f>
        <v>2.2000000000000002</v>
      </c>
      <c r="G50" s="40">
        <v>2.2000000000000002</v>
      </c>
      <c r="H50" s="40">
        <v>0</v>
      </c>
      <c r="I50" s="40">
        <v>0</v>
      </c>
      <c r="J50" s="40">
        <v>0</v>
      </c>
    </row>
    <row r="51" spans="1:10" customFormat="1" ht="90" customHeight="1" x14ac:dyDescent="0.2">
      <c r="A51" s="44" t="s">
        <v>127</v>
      </c>
      <c r="B51" s="34" t="s">
        <v>132</v>
      </c>
      <c r="C51" s="16"/>
      <c r="D51" s="15" t="s">
        <v>115</v>
      </c>
      <c r="E51" s="40">
        <v>0</v>
      </c>
      <c r="F51" s="40">
        <v>2.2000000000000002</v>
      </c>
      <c r="G51" s="40">
        <v>2.2000000000000002</v>
      </c>
      <c r="H51" s="40">
        <v>0</v>
      </c>
      <c r="I51" s="40">
        <v>0</v>
      </c>
      <c r="J51" s="40">
        <v>0</v>
      </c>
    </row>
    <row r="52" spans="1:10" customFormat="1" ht="65.25" customHeight="1" x14ac:dyDescent="0.2">
      <c r="A52" s="50" t="s">
        <v>126</v>
      </c>
      <c r="B52" s="51" t="s">
        <v>134</v>
      </c>
      <c r="C52" s="52"/>
      <c r="D52" s="53"/>
      <c r="E52" s="54">
        <f t="shared" ref="E52:J52" si="18">E54</f>
        <v>0</v>
      </c>
      <c r="F52" s="54">
        <f t="shared" si="18"/>
        <v>0</v>
      </c>
      <c r="G52" s="54">
        <f t="shared" si="18"/>
        <v>0</v>
      </c>
      <c r="H52" s="54">
        <f t="shared" si="18"/>
        <v>0</v>
      </c>
      <c r="I52" s="54">
        <f t="shared" si="18"/>
        <v>0</v>
      </c>
      <c r="J52" s="54">
        <f t="shared" si="18"/>
        <v>0</v>
      </c>
    </row>
    <row r="53" spans="1:10" customFormat="1" ht="171" customHeight="1" x14ac:dyDescent="0.2">
      <c r="A53" s="44" t="s">
        <v>125</v>
      </c>
      <c r="B53" s="34" t="s">
        <v>131</v>
      </c>
      <c r="C53" s="16"/>
      <c r="D53" s="15"/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</row>
    <row r="54" spans="1:10" customFormat="1" ht="173.25" customHeight="1" x14ac:dyDescent="0.2">
      <c r="A54" s="44" t="s">
        <v>125</v>
      </c>
      <c r="B54" s="34" t="s">
        <v>130</v>
      </c>
      <c r="C54" s="16"/>
      <c r="D54" s="15" t="s">
        <v>115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</row>
    <row r="55" spans="1:10" customFormat="1" ht="31.5" x14ac:dyDescent="0.2">
      <c r="A55" s="20" t="s">
        <v>39</v>
      </c>
      <c r="B55" s="36" t="s">
        <v>40</v>
      </c>
      <c r="C55" s="21"/>
      <c r="D55" s="10"/>
      <c r="E55" s="32">
        <f t="shared" ref="E55:J56" si="19">E56</f>
        <v>8.9</v>
      </c>
      <c r="F55" s="32">
        <f t="shared" si="19"/>
        <v>0.8</v>
      </c>
      <c r="G55" s="32">
        <f t="shared" si="19"/>
        <v>8.9</v>
      </c>
      <c r="H55" s="32">
        <f t="shared" si="19"/>
        <v>9.3000000000000007</v>
      </c>
      <c r="I55" s="32">
        <f t="shared" si="19"/>
        <v>9.6999999999999993</v>
      </c>
      <c r="J55" s="32">
        <f t="shared" si="19"/>
        <v>10.1</v>
      </c>
    </row>
    <row r="56" spans="1:10" customFormat="1" ht="78.75" x14ac:dyDescent="0.2">
      <c r="A56" s="19" t="s">
        <v>79</v>
      </c>
      <c r="B56" s="34" t="s">
        <v>80</v>
      </c>
      <c r="C56" s="16"/>
      <c r="D56" s="15"/>
      <c r="E56" s="40">
        <f t="shared" si="19"/>
        <v>8.9</v>
      </c>
      <c r="F56" s="40">
        <f t="shared" si="19"/>
        <v>0.8</v>
      </c>
      <c r="G56" s="40">
        <f t="shared" si="19"/>
        <v>8.9</v>
      </c>
      <c r="H56" s="40">
        <f t="shared" si="19"/>
        <v>9.3000000000000007</v>
      </c>
      <c r="I56" s="40">
        <f t="shared" si="19"/>
        <v>9.6999999999999993</v>
      </c>
      <c r="J56" s="40">
        <f t="shared" si="19"/>
        <v>10.1</v>
      </c>
    </row>
    <row r="57" spans="1:10" customFormat="1" ht="94.5" x14ac:dyDescent="0.2">
      <c r="A57" s="19" t="s">
        <v>81</v>
      </c>
      <c r="B57" s="34" t="s">
        <v>82</v>
      </c>
      <c r="C57" s="16"/>
      <c r="D57" s="15"/>
      <c r="E57" s="40">
        <f t="shared" ref="E57:J57" si="20">E58+E59</f>
        <v>8.9</v>
      </c>
      <c r="F57" s="40">
        <f t="shared" si="20"/>
        <v>0.8</v>
      </c>
      <c r="G57" s="40">
        <f t="shared" si="20"/>
        <v>8.9</v>
      </c>
      <c r="H57" s="40">
        <f t="shared" si="20"/>
        <v>9.3000000000000007</v>
      </c>
      <c r="I57" s="40">
        <f t="shared" si="20"/>
        <v>9.6999999999999993</v>
      </c>
      <c r="J57" s="40">
        <f t="shared" si="20"/>
        <v>10.1</v>
      </c>
    </row>
    <row r="58" spans="1:10" customFormat="1" ht="94.5" x14ac:dyDescent="0.2">
      <c r="A58" s="15" t="s">
        <v>81</v>
      </c>
      <c r="B58" s="34" t="s">
        <v>83</v>
      </c>
      <c r="C58" s="16"/>
      <c r="D58" s="14" t="s">
        <v>112</v>
      </c>
      <c r="E58" s="40">
        <v>8.9</v>
      </c>
      <c r="F58" s="40">
        <v>0.8</v>
      </c>
      <c r="G58" s="40">
        <f>E58</f>
        <v>8.9</v>
      </c>
      <c r="H58" s="55">
        <v>9.3000000000000007</v>
      </c>
      <c r="I58" s="55">
        <v>9.6999999999999993</v>
      </c>
      <c r="J58" s="55">
        <v>10.1</v>
      </c>
    </row>
    <row r="59" spans="1:10" customFormat="1" ht="94.5" x14ac:dyDescent="0.2">
      <c r="A59" s="15" t="s">
        <v>81</v>
      </c>
      <c r="B59" s="34" t="s">
        <v>84</v>
      </c>
      <c r="C59" s="16"/>
      <c r="D59" s="14" t="s">
        <v>113</v>
      </c>
      <c r="E59" s="40">
        <v>0</v>
      </c>
      <c r="F59" s="40">
        <v>0</v>
      </c>
      <c r="G59" s="31">
        <v>0</v>
      </c>
      <c r="H59" s="31">
        <v>0</v>
      </c>
      <c r="I59" s="31">
        <v>0</v>
      </c>
      <c r="J59" s="31">
        <v>0</v>
      </c>
    </row>
    <row r="60" spans="1:10" customFormat="1" ht="31.5" x14ac:dyDescent="0.2">
      <c r="A60" s="24" t="s">
        <v>41</v>
      </c>
      <c r="B60" s="36" t="s">
        <v>42</v>
      </c>
      <c r="C60" s="11"/>
      <c r="D60" s="12"/>
      <c r="E60" s="32">
        <f t="shared" ref="E60:J60" si="21">E61</f>
        <v>3477.9</v>
      </c>
      <c r="F60" s="32">
        <f t="shared" si="21"/>
        <v>1742.6</v>
      </c>
      <c r="G60" s="32">
        <f t="shared" si="21"/>
        <v>3477.9</v>
      </c>
      <c r="H60" s="32">
        <f t="shared" si="21"/>
        <v>3760.2000000000003</v>
      </c>
      <c r="I60" s="32">
        <f t="shared" si="21"/>
        <v>3729.4</v>
      </c>
      <c r="J60" s="32">
        <f t="shared" si="21"/>
        <v>3548.7999999999997</v>
      </c>
    </row>
    <row r="61" spans="1:10" customFormat="1" ht="78.75" x14ac:dyDescent="0.2">
      <c r="A61" s="24" t="s">
        <v>43</v>
      </c>
      <c r="B61" s="36" t="s">
        <v>44</v>
      </c>
      <c r="C61" s="11"/>
      <c r="D61" s="12"/>
      <c r="E61" s="32">
        <f t="shared" ref="E61:J61" si="22">E64+E71</f>
        <v>3477.9</v>
      </c>
      <c r="F61" s="32">
        <f t="shared" si="22"/>
        <v>1742.6</v>
      </c>
      <c r="G61" s="32">
        <f t="shared" si="22"/>
        <v>3477.9</v>
      </c>
      <c r="H61" s="32">
        <f>H64+H71+H63</f>
        <v>3760.2000000000003</v>
      </c>
      <c r="I61" s="32">
        <f>I64+I71+I63</f>
        <v>3729.4</v>
      </c>
      <c r="J61" s="32">
        <f>J64+J71+J63</f>
        <v>3548.7999999999997</v>
      </c>
    </row>
    <row r="62" spans="1:10" customFormat="1" ht="15.75" x14ac:dyDescent="0.2">
      <c r="A62" s="57"/>
      <c r="B62" s="58"/>
      <c r="C62" s="59"/>
      <c r="D62" s="60"/>
      <c r="E62" s="61"/>
      <c r="F62" s="61"/>
      <c r="G62" s="61"/>
      <c r="H62" s="61"/>
      <c r="I62" s="61"/>
      <c r="J62" s="61"/>
    </row>
    <row r="63" spans="1:10" customFormat="1" ht="52.5" customHeight="1" x14ac:dyDescent="0.2">
      <c r="A63" s="62" t="s">
        <v>45</v>
      </c>
      <c r="B63" s="63" t="s">
        <v>146</v>
      </c>
      <c r="C63" s="59"/>
      <c r="D63" s="15" t="s">
        <v>115</v>
      </c>
      <c r="E63" s="40">
        <v>0</v>
      </c>
      <c r="F63" s="40">
        <v>0</v>
      </c>
      <c r="G63" s="40">
        <v>0</v>
      </c>
      <c r="H63" s="40">
        <v>572.1</v>
      </c>
      <c r="I63" s="40">
        <v>457.7</v>
      </c>
      <c r="J63" s="40">
        <v>411.9</v>
      </c>
    </row>
    <row r="64" spans="1:10" customFormat="1" ht="41.25" customHeight="1" x14ac:dyDescent="0.2">
      <c r="A64" s="15" t="s">
        <v>46</v>
      </c>
      <c r="B64" s="34" t="s">
        <v>85</v>
      </c>
      <c r="C64" s="25"/>
      <c r="D64" s="15"/>
      <c r="E64" s="31">
        <f t="shared" ref="E64:J64" si="23">E65+E68</f>
        <v>240.39999999999998</v>
      </c>
      <c r="F64" s="31">
        <f t="shared" si="23"/>
        <v>157.1</v>
      </c>
      <c r="G64" s="31">
        <f t="shared" si="23"/>
        <v>240.39999999999998</v>
      </c>
      <c r="H64" s="31">
        <f t="shared" si="23"/>
        <v>242.79999999999998</v>
      </c>
      <c r="I64" s="31">
        <f t="shared" si="23"/>
        <v>251.79999999999998</v>
      </c>
      <c r="J64" s="31">
        <f t="shared" si="23"/>
        <v>0.2</v>
      </c>
    </row>
    <row r="65" spans="1:24" customFormat="1" ht="63" x14ac:dyDescent="0.2">
      <c r="A65" s="15" t="s">
        <v>86</v>
      </c>
      <c r="B65" s="34" t="s">
        <v>87</v>
      </c>
      <c r="C65" s="16"/>
      <c r="D65" s="15"/>
      <c r="E65" s="31">
        <f>E66</f>
        <v>0.2</v>
      </c>
      <c r="F65" s="31">
        <f>F66</f>
        <v>0.2</v>
      </c>
      <c r="G65" s="31">
        <f t="shared" ref="G65:J66" si="24">G66</f>
        <v>0.2</v>
      </c>
      <c r="H65" s="31">
        <f t="shared" si="24"/>
        <v>0.2</v>
      </c>
      <c r="I65" s="31">
        <v>0.2</v>
      </c>
      <c r="J65" s="31">
        <f t="shared" si="24"/>
        <v>0.2</v>
      </c>
    </row>
    <row r="66" spans="1:24" customFormat="1" ht="63" x14ac:dyDescent="0.2">
      <c r="A66" s="15" t="s">
        <v>88</v>
      </c>
      <c r="B66" s="34" t="s">
        <v>89</v>
      </c>
      <c r="C66" s="16"/>
      <c r="D66" s="15"/>
      <c r="E66" s="31">
        <f>E67</f>
        <v>0.2</v>
      </c>
      <c r="F66" s="31">
        <f>F67</f>
        <v>0.2</v>
      </c>
      <c r="G66" s="31">
        <f t="shared" si="24"/>
        <v>0.2</v>
      </c>
      <c r="H66" s="31">
        <f t="shared" si="24"/>
        <v>0.2</v>
      </c>
      <c r="I66" s="31">
        <f t="shared" si="24"/>
        <v>0.2</v>
      </c>
      <c r="J66" s="31">
        <f t="shared" si="24"/>
        <v>0.2</v>
      </c>
    </row>
    <row r="67" spans="1:24" customFormat="1" ht="63" x14ac:dyDescent="0.2">
      <c r="A67" s="15" t="s">
        <v>88</v>
      </c>
      <c r="B67" s="34" t="s">
        <v>90</v>
      </c>
      <c r="C67" s="16"/>
      <c r="D67" s="15" t="s">
        <v>115</v>
      </c>
      <c r="E67" s="31">
        <v>0.2</v>
      </c>
      <c r="F67" s="31">
        <v>0.2</v>
      </c>
      <c r="G67" s="31">
        <v>0.2</v>
      </c>
      <c r="H67" s="31">
        <v>0.2</v>
      </c>
      <c r="I67" s="31">
        <v>0.2</v>
      </c>
      <c r="J67" s="31">
        <v>0.2</v>
      </c>
    </row>
    <row r="68" spans="1:24" customFormat="1" ht="63" x14ac:dyDescent="0.2">
      <c r="A68" s="15" t="s">
        <v>47</v>
      </c>
      <c r="B68" s="34" t="s">
        <v>54</v>
      </c>
      <c r="C68" s="16"/>
      <c r="D68" s="15"/>
      <c r="E68" s="31">
        <f>E69</f>
        <v>240.2</v>
      </c>
      <c r="F68" s="31">
        <f>F70</f>
        <v>156.9</v>
      </c>
      <c r="G68" s="31">
        <f t="shared" ref="G68:J69" si="25">G69</f>
        <v>240.2</v>
      </c>
      <c r="H68" s="31">
        <f t="shared" si="25"/>
        <v>242.6</v>
      </c>
      <c r="I68" s="31">
        <f t="shared" si="25"/>
        <v>251.6</v>
      </c>
      <c r="J68" s="31">
        <f t="shared" si="25"/>
        <v>0</v>
      </c>
    </row>
    <row r="69" spans="1:24" customFormat="1" ht="78.75" x14ac:dyDescent="0.2">
      <c r="A69" s="15" t="s">
        <v>91</v>
      </c>
      <c r="B69" s="34" t="s">
        <v>92</v>
      </c>
      <c r="C69" s="16"/>
      <c r="D69" s="15"/>
      <c r="E69" s="31">
        <f>E70</f>
        <v>240.2</v>
      </c>
      <c r="F69" s="31">
        <f>F70</f>
        <v>156.9</v>
      </c>
      <c r="G69" s="31">
        <f t="shared" si="25"/>
        <v>240.2</v>
      </c>
      <c r="H69" s="31">
        <f t="shared" si="25"/>
        <v>242.6</v>
      </c>
      <c r="I69" s="31">
        <f t="shared" si="25"/>
        <v>251.6</v>
      </c>
      <c r="J69" s="31">
        <f t="shared" si="25"/>
        <v>0</v>
      </c>
    </row>
    <row r="70" spans="1:24" customFormat="1" ht="93" customHeight="1" x14ac:dyDescent="0.2">
      <c r="A70" s="15" t="s">
        <v>91</v>
      </c>
      <c r="B70" s="34" t="s">
        <v>93</v>
      </c>
      <c r="C70" s="16"/>
      <c r="D70" s="15" t="s">
        <v>115</v>
      </c>
      <c r="E70" s="31">
        <v>240.2</v>
      </c>
      <c r="F70" s="31">
        <v>156.9</v>
      </c>
      <c r="G70" s="31">
        <f>E70</f>
        <v>240.2</v>
      </c>
      <c r="H70" s="31">
        <v>242.6</v>
      </c>
      <c r="I70" s="31">
        <v>251.6</v>
      </c>
      <c r="J70" s="33">
        <v>0</v>
      </c>
    </row>
    <row r="71" spans="1:24" ht="15.75" x14ac:dyDescent="0.2">
      <c r="A71" s="14" t="s">
        <v>48</v>
      </c>
      <c r="B71" s="9" t="s">
        <v>49</v>
      </c>
      <c r="C71" s="13"/>
      <c r="D71" s="14"/>
      <c r="E71" s="31">
        <f t="shared" ref="E71:J71" si="26">E72+E75</f>
        <v>3237.5</v>
      </c>
      <c r="F71" s="31">
        <f t="shared" si="26"/>
        <v>1585.5</v>
      </c>
      <c r="G71" s="31">
        <f t="shared" si="26"/>
        <v>3237.5</v>
      </c>
      <c r="H71" s="31">
        <f t="shared" si="26"/>
        <v>2945.3</v>
      </c>
      <c r="I71" s="31">
        <f t="shared" si="26"/>
        <v>3019.9</v>
      </c>
      <c r="J71" s="31">
        <f t="shared" si="26"/>
        <v>3136.7</v>
      </c>
    </row>
    <row r="72" spans="1:24" customFormat="1" ht="110.25" x14ac:dyDescent="0.2">
      <c r="A72" s="17" t="s">
        <v>94</v>
      </c>
      <c r="B72" s="34" t="s">
        <v>95</v>
      </c>
      <c r="C72" s="16"/>
      <c r="D72" s="15"/>
      <c r="E72" s="31">
        <f t="shared" ref="E72:J73" si="27">E73</f>
        <v>3237.5</v>
      </c>
      <c r="F72" s="31">
        <f t="shared" si="27"/>
        <v>1585.5</v>
      </c>
      <c r="G72" s="31">
        <f t="shared" si="27"/>
        <v>3237.5</v>
      </c>
      <c r="H72" s="31">
        <f t="shared" si="27"/>
        <v>2945.3</v>
      </c>
      <c r="I72" s="31">
        <f t="shared" si="27"/>
        <v>3019.9</v>
      </c>
      <c r="J72" s="31">
        <f t="shared" si="27"/>
        <v>3136.7</v>
      </c>
      <c r="X72" s="49"/>
    </row>
    <row r="73" spans="1:24" customFormat="1" ht="126" x14ac:dyDescent="0.2">
      <c r="A73" s="17" t="s">
        <v>96</v>
      </c>
      <c r="B73" s="34" t="s">
        <v>97</v>
      </c>
      <c r="C73" s="16"/>
      <c r="D73" s="15"/>
      <c r="E73" s="31">
        <f t="shared" si="27"/>
        <v>3237.5</v>
      </c>
      <c r="F73" s="31">
        <f t="shared" si="27"/>
        <v>1585.5</v>
      </c>
      <c r="G73" s="31">
        <f t="shared" si="27"/>
        <v>3237.5</v>
      </c>
      <c r="H73" s="31">
        <f t="shared" si="27"/>
        <v>2945.3</v>
      </c>
      <c r="I73" s="31">
        <f t="shared" si="27"/>
        <v>3019.9</v>
      </c>
      <c r="J73" s="31">
        <f t="shared" si="27"/>
        <v>3136.7</v>
      </c>
    </row>
    <row r="74" spans="1:24" customFormat="1" ht="126" x14ac:dyDescent="0.2">
      <c r="A74" s="17" t="s">
        <v>96</v>
      </c>
      <c r="B74" s="34" t="s">
        <v>98</v>
      </c>
      <c r="C74" s="16"/>
      <c r="D74" s="15" t="s">
        <v>115</v>
      </c>
      <c r="E74" s="56">
        <v>3237.5</v>
      </c>
      <c r="F74" s="31">
        <v>1585.5</v>
      </c>
      <c r="G74" s="56">
        <f>E74</f>
        <v>3237.5</v>
      </c>
      <c r="H74" s="77">
        <v>2945.3</v>
      </c>
      <c r="I74" s="78">
        <v>3019.9</v>
      </c>
      <c r="J74" s="56">
        <v>3136.7</v>
      </c>
    </row>
    <row r="75" spans="1:24" ht="31.5" x14ac:dyDescent="0.2">
      <c r="A75" s="14" t="s">
        <v>99</v>
      </c>
      <c r="B75" s="9" t="s">
        <v>100</v>
      </c>
      <c r="C75" s="13"/>
      <c r="D75" s="14"/>
      <c r="E75" s="31">
        <f>E76</f>
        <v>0</v>
      </c>
      <c r="F75" s="31">
        <f>F76</f>
        <v>0</v>
      </c>
      <c r="G75" s="40">
        <f t="shared" ref="G75:J76" si="28">G76</f>
        <v>0</v>
      </c>
      <c r="H75" s="31">
        <f t="shared" si="28"/>
        <v>0</v>
      </c>
      <c r="I75" s="31">
        <f t="shared" si="28"/>
        <v>0</v>
      </c>
      <c r="J75" s="31">
        <f t="shared" si="28"/>
        <v>0</v>
      </c>
    </row>
    <row r="76" spans="1:24" customFormat="1" ht="47.25" x14ac:dyDescent="0.2">
      <c r="A76" s="15" t="s">
        <v>101</v>
      </c>
      <c r="B76" s="34" t="s">
        <v>102</v>
      </c>
      <c r="C76" s="16"/>
      <c r="D76" s="15"/>
      <c r="E76" s="31">
        <f>E77</f>
        <v>0</v>
      </c>
      <c r="F76" s="31">
        <f>F77</f>
        <v>0</v>
      </c>
      <c r="G76" s="40">
        <f t="shared" si="28"/>
        <v>0</v>
      </c>
      <c r="H76" s="31">
        <f t="shared" si="28"/>
        <v>0</v>
      </c>
      <c r="I76" s="31">
        <f t="shared" si="28"/>
        <v>0</v>
      </c>
      <c r="J76" s="31">
        <f t="shared" si="28"/>
        <v>0</v>
      </c>
    </row>
    <row r="77" spans="1:24" customFormat="1" ht="47.25" x14ac:dyDescent="0.2">
      <c r="A77" s="15" t="s">
        <v>101</v>
      </c>
      <c r="B77" s="34" t="s">
        <v>103</v>
      </c>
      <c r="C77" s="16"/>
      <c r="D77" s="15" t="s">
        <v>115</v>
      </c>
      <c r="E77" s="31">
        <v>0</v>
      </c>
      <c r="F77" s="31">
        <v>0</v>
      </c>
      <c r="G77" s="40">
        <v>0</v>
      </c>
      <c r="H77" s="33">
        <v>0</v>
      </c>
      <c r="I77" s="33">
        <v>0</v>
      </c>
      <c r="J77" s="33">
        <v>0</v>
      </c>
    </row>
    <row r="78" spans="1:24" customFormat="1" ht="18.75" x14ac:dyDescent="0.2">
      <c r="A78" s="65" t="s">
        <v>50</v>
      </c>
      <c r="B78" s="66"/>
      <c r="C78" s="66"/>
      <c r="D78" s="67"/>
      <c r="E78" s="26">
        <f t="shared" ref="E78:J78" si="29">E12+E60</f>
        <v>38468.5</v>
      </c>
      <c r="F78" s="26">
        <f t="shared" si="29"/>
        <v>29385.399999999998</v>
      </c>
      <c r="G78" s="26">
        <f t="shared" si="29"/>
        <v>39507.1</v>
      </c>
      <c r="H78" s="26">
        <f t="shared" si="29"/>
        <v>38633.200000000004</v>
      </c>
      <c r="I78" s="26">
        <f t="shared" si="29"/>
        <v>40054.299999999996</v>
      </c>
      <c r="J78" s="26">
        <f t="shared" si="29"/>
        <v>41466.300000000003</v>
      </c>
    </row>
    <row r="80" spans="1:24" ht="15.75" x14ac:dyDescent="0.25">
      <c r="A80" s="27" t="s">
        <v>51</v>
      </c>
    </row>
    <row r="82" spans="1:10" x14ac:dyDescent="0.2">
      <c r="E82" s="28"/>
    </row>
    <row r="83" spans="1:10" ht="66" customHeight="1" x14ac:dyDescent="0.3">
      <c r="A83" s="68" t="s">
        <v>117</v>
      </c>
      <c r="B83" s="68"/>
      <c r="C83" s="38"/>
      <c r="D83" s="37" t="s">
        <v>118</v>
      </c>
      <c r="E83" s="28"/>
    </row>
    <row r="84" spans="1:10" x14ac:dyDescent="0.2">
      <c r="E84" s="29"/>
      <c r="F84" s="29"/>
      <c r="G84" s="29"/>
      <c r="H84" s="29"/>
      <c r="I84" s="29"/>
      <c r="J84" s="29"/>
    </row>
    <row r="85" spans="1:10" x14ac:dyDescent="0.2">
      <c r="E85" s="28"/>
    </row>
    <row r="86" spans="1:10" x14ac:dyDescent="0.2">
      <c r="E86" s="28"/>
    </row>
    <row r="89" spans="1:10" x14ac:dyDescent="0.2">
      <c r="E89" s="28"/>
    </row>
  </sheetData>
  <autoFilter ref="A11:J78"/>
  <mergeCells count="13">
    <mergeCell ref="B6:D6"/>
    <mergeCell ref="A78:D78"/>
    <mergeCell ref="A83:B83"/>
    <mergeCell ref="A2:J2"/>
    <mergeCell ref="A3:J3"/>
    <mergeCell ref="A9:C9"/>
    <mergeCell ref="D9:D10"/>
    <mergeCell ref="E9:E10"/>
    <mergeCell ref="F9:F10"/>
    <mergeCell ref="G9:G10"/>
    <mergeCell ref="H9:J9"/>
    <mergeCell ref="A4:J4"/>
    <mergeCell ref="B5:D5"/>
  </mergeCells>
  <phoneticPr fontId="0" type="noConversion"/>
  <pageMargins left="0.23622047244094491" right="0.23622047244094491" top="0.39370078740157483" bottom="0.27559055118110237" header="0.15748031496062992" footer="0.15748031496062992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доходов 2022-2024</vt:lpstr>
      <vt:lpstr>'Реестр доходов 2022-2024'!Заголовки_для_печати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Гвоздовенко</dc:creator>
  <cp:lastModifiedBy>Пользователь Windows</cp:lastModifiedBy>
  <cp:lastPrinted>2017-11-16T13:28:51Z</cp:lastPrinted>
  <dcterms:created xsi:type="dcterms:W3CDTF">2017-10-13T13:27:26Z</dcterms:created>
  <dcterms:modified xsi:type="dcterms:W3CDTF">2021-11-16T11:19:15Z</dcterms:modified>
</cp:coreProperties>
</file>